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75" windowWidth="9420" windowHeight="5010" firstSheet="12" activeTab="12"/>
  </bookViews>
  <sheets>
    <sheet name="Ömer Mermer" sheetId="17" r:id="rId1"/>
    <sheet name="ulaşkuınlar" sheetId="18" r:id="rId2"/>
    <sheet name="toprak" sheetId="19" r:id="rId3"/>
    <sheet name="toprak 1" sheetId="20" r:id="rId4"/>
    <sheet name="Tuncer Yapı" sheetId="21" r:id="rId5"/>
    <sheet name="Şimşek" sheetId="22" r:id="rId6"/>
    <sheet name="Nazoğlu" sheetId="23" r:id="rId7"/>
    <sheet name="Gümüştekin" sheetId="24" r:id="rId8"/>
    <sheet name="saysallar" sheetId="25" r:id="rId9"/>
    <sheet name="Sayfa1" sheetId="26" r:id="rId10"/>
    <sheet name="Sayfa2" sheetId="27" r:id="rId11"/>
    <sheet name="İREM DEMİR DOĞRAMA" sheetId="28" r:id="rId12"/>
    <sheet name="jeneratör" sheetId="35" r:id="rId13"/>
  </sheets>
  <calcPr calcId="125725"/>
</workbook>
</file>

<file path=xl/calcChain.xml><?xml version="1.0" encoding="utf-8"?>
<calcChain xmlns="http://schemas.openxmlformats.org/spreadsheetml/2006/main">
  <c r="K24" i="35"/>
  <c r="I24"/>
  <c r="G24"/>
  <c r="L24" l="1"/>
  <c r="J14" i="28" l="1"/>
  <c r="J13"/>
  <c r="J12"/>
  <c r="J11"/>
  <c r="J10"/>
  <c r="J9"/>
  <c r="H10"/>
  <c r="H9"/>
  <c r="H14"/>
  <c r="H13"/>
  <c r="H12"/>
  <c r="H11"/>
  <c r="F10"/>
  <c r="F14"/>
  <c r="F13"/>
  <c r="F12"/>
  <c r="F11"/>
  <c r="F9"/>
  <c r="A20"/>
  <c r="J13" i="27"/>
  <c r="J12"/>
  <c r="J11"/>
  <c r="J10"/>
  <c r="J9"/>
  <c r="A19"/>
  <c r="H13"/>
  <c r="H12"/>
  <c r="H11"/>
  <c r="H10"/>
  <c r="H9"/>
  <c r="F13"/>
  <c r="F12"/>
  <c r="F11"/>
  <c r="F10"/>
  <c r="F9"/>
  <c r="E15" s="1"/>
  <c r="A19" i="26"/>
  <c r="J13"/>
  <c r="J12"/>
  <c r="J11"/>
  <c r="J10"/>
  <c r="J9"/>
  <c r="I15" s="1"/>
  <c r="H13"/>
  <c r="H12"/>
  <c r="H11"/>
  <c r="H10"/>
  <c r="H9"/>
  <c r="F13"/>
  <c r="F12"/>
  <c r="F11"/>
  <c r="F10"/>
  <c r="F9"/>
  <c r="A15" i="25"/>
  <c r="J9"/>
  <c r="I11" s="1"/>
  <c r="H9"/>
  <c r="G11" s="1"/>
  <c r="F9"/>
  <c r="E11" s="1"/>
  <c r="J12" i="24"/>
  <c r="J11"/>
  <c r="J10"/>
  <c r="J9"/>
  <c r="H12"/>
  <c r="H11"/>
  <c r="H10"/>
  <c r="H9"/>
  <c r="F12"/>
  <c r="F11"/>
  <c r="F10"/>
  <c r="F9"/>
  <c r="A18"/>
  <c r="A22" i="23"/>
  <c r="J10"/>
  <c r="I18" s="1"/>
  <c r="H10"/>
  <c r="G18" s="1"/>
  <c r="F10"/>
  <c r="E18" s="1"/>
  <c r="F22" s="1"/>
  <c r="A22" i="17"/>
  <c r="J10"/>
  <c r="I18" s="1"/>
  <c r="H10"/>
  <c r="G18" s="1"/>
  <c r="F10"/>
  <c r="E18" s="1"/>
  <c r="F22" s="1"/>
  <c r="A22" i="22"/>
  <c r="J11"/>
  <c r="H11"/>
  <c r="F11"/>
  <c r="J10"/>
  <c r="I18" s="1"/>
  <c r="H10"/>
  <c r="F10"/>
  <c r="E18" s="1"/>
  <c r="A22" i="18"/>
  <c r="A22" i="19"/>
  <c r="J11" i="18"/>
  <c r="J11" i="19"/>
  <c r="J10" i="18"/>
  <c r="J10" i="19"/>
  <c r="H11" i="18"/>
  <c r="H11" i="19"/>
  <c r="H10" i="18"/>
  <c r="H10" i="19"/>
  <c r="F11" i="18"/>
  <c r="F11" i="19"/>
  <c r="F10" i="18"/>
  <c r="F10" i="19"/>
  <c r="F9" i="21"/>
  <c r="F10"/>
  <c r="F11"/>
  <c r="H9"/>
  <c r="G17" s="1"/>
  <c r="H10"/>
  <c r="H11"/>
  <c r="J9"/>
  <c r="I17" s="1"/>
  <c r="J10"/>
  <c r="J11"/>
  <c r="A21"/>
  <c r="H10" i="20"/>
  <c r="H11"/>
  <c r="H12"/>
  <c r="H13"/>
  <c r="H14"/>
  <c r="H15"/>
  <c r="H16"/>
  <c r="H17"/>
  <c r="H18"/>
  <c r="H19"/>
  <c r="H20"/>
  <c r="H21"/>
  <c r="H22"/>
  <c r="J10"/>
  <c r="J11"/>
  <c r="J12"/>
  <c r="J13"/>
  <c r="J14"/>
  <c r="J15"/>
  <c r="J16"/>
  <c r="J17"/>
  <c r="J18"/>
  <c r="J19"/>
  <c r="J20"/>
  <c r="J21"/>
  <c r="J22"/>
  <c r="F21"/>
  <c r="F10"/>
  <c r="F11"/>
  <c r="F12"/>
  <c r="F13"/>
  <c r="F14"/>
  <c r="F15"/>
  <c r="F16"/>
  <c r="F17"/>
  <c r="F18"/>
  <c r="F19"/>
  <c r="F20"/>
  <c r="F22"/>
  <c r="A27"/>
  <c r="H13" i="19"/>
  <c r="H14"/>
  <c r="H15"/>
  <c r="H16"/>
  <c r="H17"/>
  <c r="H19"/>
  <c r="H20"/>
  <c r="H21"/>
  <c r="J13"/>
  <c r="J14"/>
  <c r="J15"/>
  <c r="J16"/>
  <c r="J17"/>
  <c r="J19"/>
  <c r="J20"/>
  <c r="J21"/>
  <c r="F13"/>
  <c r="F14"/>
  <c r="F15"/>
  <c r="F16"/>
  <c r="F17"/>
  <c r="F19"/>
  <c r="F20"/>
  <c r="F21"/>
  <c r="A26"/>
  <c r="J13" i="18"/>
  <c r="J14"/>
  <c r="J15"/>
  <c r="H13"/>
  <c r="H14"/>
  <c r="H15"/>
  <c r="F13"/>
  <c r="F14"/>
  <c r="F15"/>
  <c r="I23" i="20" l="1"/>
  <c r="E23"/>
  <c r="F27" s="1"/>
  <c r="G23"/>
  <c r="E17" i="21"/>
  <c r="K14"/>
  <c r="K17" s="1"/>
  <c r="F21"/>
  <c r="K22" i="20"/>
  <c r="K23" s="1"/>
  <c r="E18" i="19"/>
  <c r="G18"/>
  <c r="H18" s="1"/>
  <c r="G22" s="1"/>
  <c r="I18"/>
  <c r="J18" s="1"/>
  <c r="I22" s="1"/>
  <c r="E18" i="18"/>
  <c r="G18"/>
  <c r="I18"/>
  <c r="G18" i="22"/>
  <c r="E14" i="24"/>
  <c r="G14"/>
  <c r="I14"/>
  <c r="E15" i="26"/>
  <c r="G15"/>
  <c r="G15" i="27"/>
  <c r="I15"/>
  <c r="E16" i="28"/>
  <c r="G16"/>
  <c r="I16"/>
  <c r="K12" s="1"/>
  <c r="F20"/>
  <c r="F19" i="27"/>
  <c r="K12"/>
  <c r="K15"/>
  <c r="K12" i="26"/>
  <c r="F19"/>
  <c r="K15"/>
  <c r="F15" i="25"/>
  <c r="K11"/>
  <c r="K12" i="24"/>
  <c r="K18" i="23"/>
  <c r="K15"/>
  <c r="K18" i="17"/>
  <c r="F22" i="22"/>
  <c r="K18"/>
  <c r="K15"/>
  <c r="K15" i="17"/>
  <c r="F22" i="18"/>
  <c r="K18"/>
  <c r="K15"/>
  <c r="F18" i="19"/>
  <c r="E22" s="1"/>
  <c r="K21" s="1"/>
  <c r="K22" s="1"/>
  <c r="K18"/>
  <c r="F26" l="1"/>
  <c r="K16" i="28"/>
  <c r="K14" i="24"/>
  <c r="F18"/>
</calcChain>
</file>

<file path=xl/sharedStrings.xml><?xml version="1.0" encoding="utf-8"?>
<sst xmlns="http://schemas.openxmlformats.org/spreadsheetml/2006/main" count="644" uniqueCount="135">
  <si>
    <t>PİYASA FİYAT ARAŞTIRMASI TUTANAĞI</t>
  </si>
  <si>
    <t>İdarenin Adı</t>
  </si>
  <si>
    <t>Yapılan İş / Mal / Hizmetin Adı, Niteliği</t>
  </si>
  <si>
    <t>Alım ve Yetkilendirilen Görevlilere İlişkin</t>
  </si>
  <si>
    <t>Onay Belgesinin Tarih ve No'su</t>
  </si>
  <si>
    <t>S.No</t>
  </si>
  <si>
    <t>Mal / Hizmet / Yapım İşi</t>
  </si>
  <si>
    <t>:</t>
  </si>
  <si>
    <t>Birim
Fiyatı</t>
  </si>
  <si>
    <t>Toplam
Fiyat</t>
  </si>
  <si>
    <t>Toplam</t>
  </si>
  <si>
    <t xml:space="preserve">Miktarı </t>
  </si>
  <si>
    <t>Ölçüsü</t>
  </si>
  <si>
    <t>MUŞ ALPARSLAN ÜNİVERSİTESİ REKTÖRLÜĞÜ</t>
  </si>
  <si>
    <t>Harcama Yapan Birim</t>
  </si>
  <si>
    <t>İdari ve Mali İşler Dairesi Başkanlığı</t>
  </si>
  <si>
    <t>UYGUN GÖRÜLEN KİŞİ / FİRMA</t>
  </si>
  <si>
    <t>KİŞİ / FİRMALAR ve FİYAT TEKLİFLERİ</t>
  </si>
  <si>
    <t>Adı ve Adresi</t>
  </si>
  <si>
    <t>Teklif Ettiği KDV. Hariç Toplam Fiyat</t>
  </si>
  <si>
    <t>PİYASA FİYAT ARAŞTIRMASI GÖREVLİLERİ</t>
  </si>
  <si>
    <t>Adı Soyadı                                     :</t>
  </si>
  <si>
    <t>Unvanı                                           :</t>
  </si>
  <si>
    <t>İmzası                                           :</t>
  </si>
  <si>
    <t>Bilgisayar İşletmeni</t>
  </si>
  <si>
    <t>Adet</t>
  </si>
  <si>
    <t>Nuri ÖZDEMİR</t>
  </si>
  <si>
    <t xml:space="preserve">   </t>
  </si>
  <si>
    <t xml:space="preserve">       Şef </t>
  </si>
  <si>
    <t>Metre</t>
  </si>
  <si>
    <t>Metin TANRIVERDİ</t>
  </si>
  <si>
    <t>Yaklaşık Maaliyet</t>
  </si>
  <si>
    <t>Torba</t>
  </si>
  <si>
    <t xml:space="preserve">          4734 sayılı Kamu İhale Kanununun 22 nci Maddesi (d) bendi uyarınca doğrudan temin usulüyle yapılacak alımlara ilişkin yapılan piyasa araştırmasında firmalarca / kişilerce teklif  edilen fiyatlar tarafımca / tarafımızca değerlendirilerek yukarıda adı ve adresleri belirtilen kişi / firma / firmalardan alım yapılması uygun görülmüştür.  ... / ... / 2009</t>
  </si>
  <si>
    <t>Mühendis</t>
  </si>
  <si>
    <t>13 / 05 / 2009 - 139</t>
  </si>
  <si>
    <t>Benzin Otomatiği</t>
  </si>
  <si>
    <t>Motor Yağı (10-30)</t>
  </si>
  <si>
    <t>Yağ Filtresi</t>
  </si>
  <si>
    <t>Abdukerim ÇAY</t>
  </si>
  <si>
    <t>Tiner</t>
  </si>
  <si>
    <t>Rulo</t>
  </si>
  <si>
    <t>Çimento</t>
  </si>
  <si>
    <t>Fayans Yapıştırıcı</t>
  </si>
  <si>
    <t>Derz Dolgu</t>
  </si>
  <si>
    <t>Sıva Alçısı</t>
  </si>
  <si>
    <t>Köpük</t>
  </si>
  <si>
    <t>Silikon</t>
  </si>
  <si>
    <t>Kireç</t>
  </si>
  <si>
    <t>Galon</t>
  </si>
  <si>
    <t>Toprak Baba
Elektrik Hırdavat</t>
  </si>
  <si>
    <t xml:space="preserve">Tuzcuoğlu İnşaat
San. ve Tic. Ltd. Şti. </t>
  </si>
  <si>
    <t xml:space="preserve">Araz Ticaret
İnş. Mlz. </t>
  </si>
  <si>
    <t>13 / 05 / 2009 - 140</t>
  </si>
  <si>
    <t>Tüketim Mal ve Malzemesi Alımı</t>
  </si>
  <si>
    <t>10 / 06 / 2009 - 157</t>
  </si>
  <si>
    <t>Kablo Kanalı (10x5)</t>
  </si>
  <si>
    <t>Kablo Kanalı (25x25)</t>
  </si>
  <si>
    <t>Kablo Kanalı (40x40)</t>
  </si>
  <si>
    <t>Kablo (2x2,5)</t>
  </si>
  <si>
    <t>Kablo (2x1,5)</t>
  </si>
  <si>
    <t>Antikron kablo (4x10)</t>
  </si>
  <si>
    <t>Tasarruflu Ampul (60 Watt)</t>
  </si>
  <si>
    <t>Ampuıl (24 Watt)</t>
  </si>
  <si>
    <t>Priz (Sıva Üstü)</t>
  </si>
  <si>
    <t>Elektrik Düğmesi</t>
  </si>
  <si>
    <t>Sigorta (16-32 Amp)</t>
  </si>
  <si>
    <t>Balans (15 Watt)</t>
  </si>
  <si>
    <t>Balans (400 Watt)</t>
  </si>
  <si>
    <t>Tuncer Yapı</t>
  </si>
  <si>
    <t>Serhat Pen</t>
  </si>
  <si>
    <t>Birpen Anabayii</t>
  </si>
  <si>
    <t>Panel Lambiri</t>
  </si>
  <si>
    <t>PVC Doğrama (60 mm)</t>
  </si>
  <si>
    <t>Cam (4 mm)</t>
  </si>
  <si>
    <t>M.Tül</t>
  </si>
  <si>
    <t>m²</t>
  </si>
  <si>
    <t>Abdulkerim ÇAY</t>
  </si>
  <si>
    <t>Yapı İşleri ve Teknik Dairesi Başkanlığı</t>
  </si>
  <si>
    <t>Bakım ve Onarım Malzemesi Alımı</t>
  </si>
  <si>
    <t>Yapı İşleri ve Teknik Dairesi</t>
  </si>
  <si>
    <t>Bahçe düzenlenmesinde kullanılmak üzere malzeme alımı</t>
  </si>
  <si>
    <t>Şimşek Tiçaret</t>
  </si>
  <si>
    <t>Aytunç San. Tic.</t>
  </si>
  <si>
    <t>Deza İnşaat</t>
  </si>
  <si>
    <t>Şube Müdürü</t>
  </si>
  <si>
    <t>Mermer</t>
  </si>
  <si>
    <t>Öz Adana Karo ve Mermer  Dekorasyon</t>
  </si>
  <si>
    <t>Öz Muş Mermer Dekorasyon</t>
  </si>
  <si>
    <t>Dursun Mermer</t>
  </si>
  <si>
    <t>Kereste</t>
  </si>
  <si>
    <t xml:space="preserve">Nazoğlu Orman Ürünleri İnş. Nak. </t>
  </si>
  <si>
    <t xml:space="preserve">Suphioğulları Mob. Mad. İnş. </t>
  </si>
  <si>
    <t>Engin Mobilya ve Dekorasyon</t>
  </si>
  <si>
    <t>PVC Kapı</t>
  </si>
  <si>
    <t>PVC Pencere (60 mm)</t>
  </si>
  <si>
    <t>PVC Lambri</t>
  </si>
  <si>
    <t>Gümüştekin İnş. San.</t>
  </si>
  <si>
    <t xml:space="preserve">Tuncer Yapı </t>
  </si>
  <si>
    <t>Demir Kapı</t>
  </si>
  <si>
    <t>kg</t>
  </si>
  <si>
    <t>Binsa Metal İnş. Turz. Tem. Elek. Gıda San. Tic. Ltd. Şti.</t>
  </si>
  <si>
    <r>
      <t>m</t>
    </r>
    <r>
      <rPr>
        <vertAlign val="superscript"/>
        <sz val="10"/>
        <rFont val="Arial"/>
        <family val="2"/>
        <charset val="162"/>
      </rPr>
      <t>3</t>
    </r>
  </si>
  <si>
    <t>Saysallar Orman Ürünleri</t>
  </si>
  <si>
    <t>Uyum Orman Ürünleri ve Hırdavat</t>
  </si>
  <si>
    <t>Karadeniz Kereste Ticaret</t>
  </si>
  <si>
    <t>Demir</t>
  </si>
  <si>
    <t>Tuğla (13,5x19x19)</t>
  </si>
  <si>
    <t>Saç</t>
  </si>
  <si>
    <t>torba</t>
  </si>
  <si>
    <t>adet</t>
  </si>
  <si>
    <t>Gümak Deri Madencilik İnş. San. Ve Dış Tic. Ltd. Şti</t>
  </si>
  <si>
    <t>Nazoğulları İnşaat Orman Ürünleri</t>
  </si>
  <si>
    <t>Turan Ticaret</t>
  </si>
  <si>
    <t>Demir direk (40x40x230 İki kat antipaslı)</t>
  </si>
  <si>
    <t>Kafes tel ( 1,80 mm kalınlığında)</t>
  </si>
  <si>
    <t>Gergi teli (3 mm kalınlığında)</t>
  </si>
  <si>
    <t xml:space="preserve">Dikenli tel </t>
  </si>
  <si>
    <t>C20 betonu</t>
  </si>
  <si>
    <t>Fuat ALTUNDERE İnşaat Müh. Müteahit</t>
  </si>
  <si>
    <t>AYTUNÇLAR Doğrama İnş. Gıda San. Tic. Ltd. Şti</t>
  </si>
  <si>
    <t>NAZOĞULLARI İNŞAAT Orman Ürünleri Gıda Besicilik İth. İhr. San.</t>
  </si>
  <si>
    <t>Çelik kapı kasası</t>
  </si>
  <si>
    <t>Loğar kapağı</t>
  </si>
  <si>
    <t>Demir kapı</t>
  </si>
  <si>
    <t>Kapı korkuluğu</t>
  </si>
  <si>
    <t>Korkuluk</t>
  </si>
  <si>
    <t>Metal sehpa</t>
  </si>
  <si>
    <t>İrem Demir Doğrama</t>
  </si>
  <si>
    <t>Akyol Tuhafiye Gıda Tem. Turz. İnş. San.ve Dış Ltd. Şti.</t>
  </si>
  <si>
    <t xml:space="preserve">Ölçüsü                                                                                                               </t>
  </si>
  <si>
    <t>Teklif Ettiği  Toplam Fiyat ( KDV Hariç )</t>
  </si>
  <si>
    <t>Ortalama</t>
  </si>
  <si>
    <t xml:space="preserve">          4734 sayılı Kamu İhale Kanununun 22 nci Maddesi (d) bendi uyarınca doğrudan temin usulüyle yapılacak alımlara ilişkin yapılan piyasa araştırmasında firmalarca / kişilerce teklif  edilen fiyatlar tarafımca / tarafımızca değerlendirilerek yukarıda adı ve adresleri belirtilen kişi / firma / firmalardan alım yapılması uygun görülmüştür. ....../ .... /2014</t>
  </si>
  <si>
    <t>MSU FORM 49</t>
  </si>
</sst>
</file>

<file path=xl/styles.xml><?xml version="1.0" encoding="utf-8"?>
<styleSheet xmlns="http://schemas.openxmlformats.org/spreadsheetml/2006/main">
  <numFmts count="1">
    <numFmt numFmtId="164" formatCode="#,##0.00\ &quot;TL&quot;"/>
  </numFmts>
  <fonts count="13">
    <font>
      <sz val="10"/>
      <name val="Arial"/>
      <charset val="162"/>
    </font>
    <font>
      <b/>
      <sz val="10"/>
      <name val="Arial"/>
      <family val="2"/>
      <charset val="162"/>
    </font>
    <font>
      <b/>
      <u/>
      <sz val="12"/>
      <name val="Arial"/>
      <family val="2"/>
      <charset val="162"/>
    </font>
    <font>
      <b/>
      <sz val="11"/>
      <name val="Arial"/>
      <family val="2"/>
      <charset val="162"/>
    </font>
    <font>
      <b/>
      <u/>
      <sz val="10"/>
      <name val="Arial"/>
      <family val="2"/>
      <charset val="162"/>
    </font>
    <font>
      <sz val="10"/>
      <color indexed="9"/>
      <name val="Arial"/>
      <charset val="162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sz val="11"/>
      <name val="Arial"/>
      <family val="2"/>
      <charset val="162"/>
    </font>
    <font>
      <vertAlign val="superscript"/>
      <sz val="10"/>
      <name val="Arial"/>
      <family val="2"/>
      <charset val="162"/>
    </font>
    <font>
      <b/>
      <sz val="12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top"/>
    </xf>
    <xf numFmtId="0" fontId="1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" fontId="10" fillId="0" borderId="20" xfId="0" applyNumberFormat="1" applyFont="1" applyBorder="1" applyAlignment="1">
      <alignment vertical="center"/>
    </xf>
    <xf numFmtId="4" fontId="10" fillId="0" borderId="6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0" fontId="7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7" fillId="0" borderId="1" xfId="0" applyNumberFormat="1" applyFont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4" fontId="10" fillId="0" borderId="38" xfId="0" applyNumberFormat="1" applyFont="1" applyBorder="1" applyAlignment="1">
      <alignment vertical="center"/>
    </xf>
    <xf numFmtId="0" fontId="0" fillId="0" borderId="38" xfId="0" applyBorder="1" applyAlignment="1">
      <alignment vertical="center"/>
    </xf>
    <xf numFmtId="0" fontId="7" fillId="0" borderId="3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0" fillId="0" borderId="39" xfId="0" applyBorder="1" applyAlignment="1">
      <alignment vertical="center"/>
    </xf>
    <xf numFmtId="0" fontId="7" fillId="0" borderId="40" xfId="0" applyFont="1" applyBorder="1" applyAlignment="1">
      <alignment vertical="center"/>
    </xf>
    <xf numFmtId="0" fontId="10" fillId="0" borderId="40" xfId="0" applyFont="1" applyBorder="1" applyAlignment="1">
      <alignment horizontal="left" vertical="center"/>
    </xf>
    <xf numFmtId="4" fontId="10" fillId="0" borderId="40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12" fillId="0" borderId="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1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/>
    </xf>
    <xf numFmtId="164" fontId="10" fillId="0" borderId="20" xfId="0" applyNumberFormat="1" applyFont="1" applyBorder="1" applyAlignment="1">
      <alignment horizontal="left" vertical="center"/>
    </xf>
    <xf numFmtId="164" fontId="10" fillId="0" borderId="28" xfId="0" applyNumberFormat="1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4" fontId="10" fillId="0" borderId="40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activeCell="Q20" sqref="Q20"/>
    </sheetView>
  </sheetViews>
  <sheetFormatPr defaultRowHeight="12.75"/>
  <cols>
    <col min="1" max="1" width="7.28515625" style="1" customWidth="1"/>
    <col min="2" max="2" width="31.140625" style="1" customWidth="1"/>
    <col min="3" max="3" width="12.42578125" style="1" customWidth="1"/>
    <col min="4" max="4" width="9.140625" style="1"/>
    <col min="5" max="5" width="10" style="1" customWidth="1"/>
    <col min="6" max="6" width="12.28515625" style="1" customWidth="1"/>
    <col min="7" max="7" width="10" style="1" customWidth="1"/>
    <col min="8" max="8" width="12.28515625" style="1" customWidth="1"/>
    <col min="9" max="9" width="11.28515625" style="1" customWidth="1"/>
    <col min="10" max="10" width="12.7109375" style="1" customWidth="1"/>
    <col min="11" max="12" width="9.5703125" style="1" customWidth="1"/>
    <col min="13" max="16384" width="9.140625" style="1"/>
  </cols>
  <sheetData>
    <row r="1" spans="1:12" ht="26.2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5.75" customHeight="1">
      <c r="A2" s="3" t="s">
        <v>1</v>
      </c>
      <c r="B2" s="3"/>
      <c r="C2" s="3"/>
      <c r="D2" s="9" t="s">
        <v>7</v>
      </c>
      <c r="E2" s="75" t="s">
        <v>13</v>
      </c>
      <c r="F2" s="75"/>
      <c r="G2" s="75"/>
      <c r="H2" s="75"/>
      <c r="I2" s="75"/>
      <c r="J2" s="75"/>
      <c r="K2" s="75"/>
      <c r="L2" s="75"/>
    </row>
    <row r="3" spans="1:12" ht="14.25" customHeight="1">
      <c r="A3" s="75" t="s">
        <v>14</v>
      </c>
      <c r="B3" s="75"/>
      <c r="C3" s="3"/>
      <c r="D3" s="9" t="s">
        <v>7</v>
      </c>
      <c r="E3" s="75" t="s">
        <v>80</v>
      </c>
      <c r="F3" s="75"/>
      <c r="G3" s="75"/>
      <c r="H3" s="75"/>
      <c r="I3" s="75"/>
      <c r="J3" s="75"/>
      <c r="K3" s="75"/>
      <c r="L3" s="75"/>
    </row>
    <row r="4" spans="1:12" ht="15" customHeight="1">
      <c r="A4" s="3" t="s">
        <v>2</v>
      </c>
      <c r="B4" s="3"/>
      <c r="C4" s="3"/>
      <c r="D4" s="9" t="s">
        <v>7</v>
      </c>
      <c r="E4" s="75" t="s">
        <v>81</v>
      </c>
      <c r="F4" s="75"/>
      <c r="G4" s="75"/>
      <c r="H4" s="75"/>
      <c r="I4" s="75"/>
      <c r="J4" s="75"/>
      <c r="K4" s="75"/>
      <c r="L4" s="75"/>
    </row>
    <row r="5" spans="1:12" ht="15.75" customHeight="1">
      <c r="A5" s="3" t="s">
        <v>3</v>
      </c>
      <c r="B5" s="3"/>
      <c r="C5" s="3"/>
      <c r="D5" s="9"/>
      <c r="E5" s="75"/>
      <c r="F5" s="75"/>
      <c r="G5" s="75"/>
      <c r="H5" s="75"/>
      <c r="I5" s="75"/>
      <c r="J5" s="75"/>
      <c r="K5" s="75"/>
      <c r="L5" s="75"/>
    </row>
    <row r="6" spans="1:12" ht="21" customHeight="1" thickBot="1">
      <c r="A6" s="12" t="s">
        <v>4</v>
      </c>
      <c r="B6" s="12"/>
      <c r="C6" s="3"/>
      <c r="D6" s="13" t="s">
        <v>7</v>
      </c>
      <c r="E6" s="76"/>
      <c r="F6" s="76"/>
      <c r="G6" s="76"/>
      <c r="H6" s="76"/>
      <c r="I6" s="76"/>
      <c r="J6" s="76"/>
      <c r="K6" s="76"/>
      <c r="L6" s="76"/>
    </row>
    <row r="7" spans="1:12" ht="25.5" customHeight="1" thickTop="1">
      <c r="A7" s="77" t="s">
        <v>5</v>
      </c>
      <c r="B7" s="78" t="s">
        <v>6</v>
      </c>
      <c r="C7" s="80" t="s">
        <v>11</v>
      </c>
      <c r="D7" s="78" t="s">
        <v>12</v>
      </c>
      <c r="E7" s="89" t="s">
        <v>17</v>
      </c>
      <c r="F7" s="90"/>
      <c r="G7" s="90"/>
      <c r="H7" s="90"/>
      <c r="I7" s="90"/>
      <c r="J7" s="90"/>
      <c r="K7" s="90"/>
      <c r="L7" s="91"/>
    </row>
    <row r="8" spans="1:12" ht="44.25" customHeight="1">
      <c r="A8" s="88"/>
      <c r="B8" s="69"/>
      <c r="C8" s="81"/>
      <c r="D8" s="69"/>
      <c r="E8" s="68" t="s">
        <v>87</v>
      </c>
      <c r="F8" s="69"/>
      <c r="G8" s="68" t="s">
        <v>88</v>
      </c>
      <c r="H8" s="69"/>
      <c r="I8" s="68" t="s">
        <v>89</v>
      </c>
      <c r="J8" s="69"/>
      <c r="K8" s="72"/>
      <c r="L8" s="73"/>
    </row>
    <row r="9" spans="1:12" ht="30.75" customHeight="1">
      <c r="A9" s="88"/>
      <c r="B9" s="69"/>
      <c r="C9" s="82"/>
      <c r="D9" s="69"/>
      <c r="E9" s="11" t="s">
        <v>8</v>
      </c>
      <c r="F9" s="11" t="s">
        <v>9</v>
      </c>
      <c r="G9" s="11" t="s">
        <v>8</v>
      </c>
      <c r="H9" s="11" t="s">
        <v>9</v>
      </c>
      <c r="I9" s="11" t="s">
        <v>8</v>
      </c>
      <c r="J9" s="11" t="s">
        <v>9</v>
      </c>
      <c r="K9" s="11"/>
      <c r="L9" s="14"/>
    </row>
    <row r="10" spans="1:12" ht="24" customHeight="1">
      <c r="A10" s="5">
        <v>1</v>
      </c>
      <c r="B10" s="22" t="s">
        <v>86</v>
      </c>
      <c r="C10" s="2">
        <v>10</v>
      </c>
      <c r="D10" s="23" t="s">
        <v>76</v>
      </c>
      <c r="E10" s="7">
        <v>30</v>
      </c>
      <c r="F10" s="7">
        <f>C10*E10</f>
        <v>300</v>
      </c>
      <c r="G10" s="7">
        <v>32</v>
      </c>
      <c r="H10" s="7">
        <f>C10*G10</f>
        <v>320</v>
      </c>
      <c r="I10" s="7">
        <v>35</v>
      </c>
      <c r="J10" s="7">
        <f>I10*C10</f>
        <v>350</v>
      </c>
      <c r="K10" s="7"/>
      <c r="L10" s="8"/>
    </row>
    <row r="11" spans="1:12" ht="24" customHeight="1">
      <c r="A11" s="5">
        <v>2</v>
      </c>
      <c r="B11" s="6"/>
      <c r="C11" s="2"/>
      <c r="D11" s="2"/>
      <c r="E11" s="7"/>
      <c r="F11" s="7"/>
      <c r="G11" s="7"/>
      <c r="H11" s="7"/>
      <c r="I11" s="7"/>
      <c r="J11" s="7"/>
      <c r="K11" s="7"/>
      <c r="L11" s="8"/>
    </row>
    <row r="12" spans="1:12" ht="23.25" customHeight="1">
      <c r="A12" s="5">
        <v>3</v>
      </c>
      <c r="B12" s="6"/>
      <c r="C12" s="2"/>
      <c r="D12" s="2"/>
      <c r="E12" s="7"/>
      <c r="F12" s="7"/>
      <c r="G12" s="7"/>
      <c r="H12" s="7"/>
      <c r="I12" s="7"/>
      <c r="J12" s="7"/>
      <c r="K12" s="7"/>
      <c r="L12" s="8"/>
    </row>
    <row r="13" spans="1:12" ht="23.25" customHeight="1">
      <c r="A13" s="5">
        <v>4</v>
      </c>
      <c r="B13" s="6"/>
      <c r="C13" s="2"/>
      <c r="D13" s="2"/>
      <c r="E13" s="7"/>
      <c r="F13" s="7"/>
      <c r="G13" s="7"/>
      <c r="H13" s="7"/>
      <c r="I13" s="7"/>
      <c r="J13" s="7"/>
      <c r="K13" s="7"/>
      <c r="L13" s="8"/>
    </row>
    <row r="14" spans="1:12" ht="23.25" customHeight="1">
      <c r="A14" s="5">
        <v>5</v>
      </c>
      <c r="B14" s="6"/>
      <c r="C14" s="2"/>
      <c r="D14" s="2"/>
      <c r="E14" s="7"/>
      <c r="F14" s="7"/>
      <c r="G14" s="7"/>
      <c r="H14" s="7"/>
      <c r="I14" s="7"/>
      <c r="J14" s="7"/>
      <c r="K14" s="7"/>
      <c r="L14" s="8"/>
    </row>
    <row r="15" spans="1:12" ht="23.25" customHeight="1">
      <c r="A15" s="5">
        <v>6</v>
      </c>
      <c r="B15" s="6"/>
      <c r="C15" s="2"/>
      <c r="D15" s="2"/>
      <c r="E15" s="7"/>
      <c r="F15" s="7"/>
      <c r="G15" s="7"/>
      <c r="H15" s="7"/>
      <c r="I15" s="7"/>
      <c r="J15" s="7"/>
      <c r="K15" s="15">
        <f>E18+G18+I18</f>
        <v>970</v>
      </c>
      <c r="L15" s="8"/>
    </row>
    <row r="16" spans="1:12" ht="23.25" customHeight="1">
      <c r="A16" s="5">
        <v>7</v>
      </c>
      <c r="B16" s="6"/>
      <c r="C16" s="2"/>
      <c r="D16" s="2"/>
      <c r="E16" s="7"/>
      <c r="F16" s="7"/>
      <c r="G16" s="7"/>
      <c r="H16" s="7"/>
      <c r="I16" s="7"/>
      <c r="J16" s="7"/>
      <c r="K16" s="7"/>
      <c r="L16" s="8"/>
    </row>
    <row r="17" spans="1:12" ht="23.25" customHeight="1">
      <c r="A17" s="5">
        <v>8</v>
      </c>
      <c r="B17" s="6"/>
      <c r="C17" s="2"/>
      <c r="D17" s="2"/>
      <c r="E17" s="7"/>
      <c r="F17" s="7"/>
      <c r="G17" s="7"/>
      <c r="H17" s="7"/>
      <c r="I17" s="7"/>
      <c r="J17" s="7"/>
      <c r="K17" s="92" t="s">
        <v>31</v>
      </c>
      <c r="L17" s="93"/>
    </row>
    <row r="18" spans="1:12" ht="25.5" customHeight="1" thickBot="1">
      <c r="A18" s="4"/>
      <c r="B18" s="63" t="s">
        <v>10</v>
      </c>
      <c r="C18" s="64"/>
      <c r="D18" s="65"/>
      <c r="E18" s="66">
        <f>F10+F11+F12+F13+F14+F15+F16+F17</f>
        <v>300</v>
      </c>
      <c r="F18" s="67"/>
      <c r="G18" s="85">
        <f>H10+H11+H12+H13+H14+H15+H16+H17</f>
        <v>320</v>
      </c>
      <c r="H18" s="86"/>
      <c r="I18" s="70">
        <f>J10+J11+J12+J13+J14+J15+J16+J17</f>
        <v>350</v>
      </c>
      <c r="J18" s="87"/>
      <c r="K18" s="70">
        <f>(E18+G18+I18)/3</f>
        <v>323.33333333333331</v>
      </c>
      <c r="L18" s="71"/>
    </row>
    <row r="19" spans="1:12" ht="7.5" customHeight="1" thickTop="1" thickBo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</row>
    <row r="20" spans="1:12" ht="21.75" customHeight="1" thickTop="1">
      <c r="A20" s="77" t="s">
        <v>16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9"/>
    </row>
    <row r="21" spans="1:12" ht="18.75" customHeight="1">
      <c r="A21" s="88" t="s">
        <v>18</v>
      </c>
      <c r="B21" s="69"/>
      <c r="C21" s="69"/>
      <c r="D21" s="69"/>
      <c r="E21" s="69"/>
      <c r="F21" s="69" t="s">
        <v>19</v>
      </c>
      <c r="G21" s="69"/>
      <c r="H21" s="69"/>
      <c r="I21" s="69"/>
      <c r="J21" s="69"/>
      <c r="K21" s="69"/>
      <c r="L21" s="95"/>
    </row>
    <row r="22" spans="1:12" ht="22.5" customHeight="1" thickBot="1">
      <c r="A22" s="98" t="str">
        <f>E8</f>
        <v>Öz Adana Karo ve Mermer  Dekorasyon</v>
      </c>
      <c r="B22" s="99"/>
      <c r="C22" s="99"/>
      <c r="D22" s="99"/>
      <c r="E22" s="99"/>
      <c r="F22" s="96">
        <f>E18</f>
        <v>300</v>
      </c>
      <c r="G22" s="96"/>
      <c r="H22" s="96"/>
      <c r="I22" s="96"/>
      <c r="J22" s="96"/>
      <c r="K22" s="96"/>
      <c r="L22" s="97"/>
    </row>
    <row r="23" spans="1:12" ht="13.5" customHeight="1" thickTop="1">
      <c r="A23" s="102" t="s">
        <v>33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</row>
    <row r="24" spans="1:12" ht="15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1:12" ht="9.7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ht="22.5" customHeight="1">
      <c r="A26" s="103" t="s">
        <v>20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1:12" ht="18" customHeight="1">
      <c r="B27" s="1" t="s">
        <v>21</v>
      </c>
      <c r="C27" s="75" t="s">
        <v>26</v>
      </c>
      <c r="D27" s="75"/>
      <c r="E27" s="75"/>
      <c r="G27" s="75" t="s">
        <v>27</v>
      </c>
      <c r="H27" s="75"/>
      <c r="J27" s="100" t="s">
        <v>77</v>
      </c>
      <c r="K27" s="101"/>
      <c r="L27" s="101"/>
    </row>
    <row r="28" spans="1:12" ht="17.25" customHeight="1">
      <c r="B28" s="1" t="s">
        <v>22</v>
      </c>
      <c r="C28" s="75" t="s">
        <v>28</v>
      </c>
      <c r="D28" s="75"/>
      <c r="E28" s="75"/>
      <c r="G28" s="75"/>
      <c r="H28" s="75"/>
      <c r="J28" s="83" t="s">
        <v>85</v>
      </c>
      <c r="K28" s="84"/>
      <c r="L28" s="84"/>
    </row>
    <row r="29" spans="1:12" ht="18.75" customHeight="1">
      <c r="B29" s="10" t="s">
        <v>23</v>
      </c>
      <c r="C29" s="101"/>
      <c r="D29" s="101"/>
      <c r="E29" s="101"/>
      <c r="G29" s="101"/>
      <c r="H29" s="101"/>
      <c r="J29" s="101"/>
      <c r="K29" s="101"/>
    </row>
  </sheetData>
  <mergeCells count="39">
    <mergeCell ref="C29:E29"/>
    <mergeCell ref="G29:H29"/>
    <mergeCell ref="J29:K29"/>
    <mergeCell ref="C28:E28"/>
    <mergeCell ref="A23:L25"/>
    <mergeCell ref="A26:L26"/>
    <mergeCell ref="G27:H27"/>
    <mergeCell ref="F22:L22"/>
    <mergeCell ref="A21:E21"/>
    <mergeCell ref="A22:E22"/>
    <mergeCell ref="C27:E27"/>
    <mergeCell ref="J27:L27"/>
    <mergeCell ref="A20:L20"/>
    <mergeCell ref="E4:L4"/>
    <mergeCell ref="A3:B3"/>
    <mergeCell ref="C7:C9"/>
    <mergeCell ref="G28:H28"/>
    <mergeCell ref="J28:L28"/>
    <mergeCell ref="G18:H18"/>
    <mergeCell ref="I18:J18"/>
    <mergeCell ref="A7:A9"/>
    <mergeCell ref="B7:B9"/>
    <mergeCell ref="D7:D9"/>
    <mergeCell ref="E7:L7"/>
    <mergeCell ref="I8:J8"/>
    <mergeCell ref="K17:L17"/>
    <mergeCell ref="A19:L19"/>
    <mergeCell ref="F21:L21"/>
    <mergeCell ref="A1:L1"/>
    <mergeCell ref="E2:L2"/>
    <mergeCell ref="E3:L3"/>
    <mergeCell ref="E5:L5"/>
    <mergeCell ref="E6:L6"/>
    <mergeCell ref="B18:D18"/>
    <mergeCell ref="E18:F18"/>
    <mergeCell ref="E8:F8"/>
    <mergeCell ref="G8:H8"/>
    <mergeCell ref="K18:L18"/>
    <mergeCell ref="K8:L8"/>
  </mergeCells>
  <phoneticPr fontId="0" type="noConversion"/>
  <pageMargins left="0.52" right="0.34" top="0.25" bottom="0.16" header="0.22" footer="0.16"/>
  <pageSetup paperSize="9" scale="9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>
      <selection activeCell="A20" sqref="A20:L22"/>
    </sheetView>
  </sheetViews>
  <sheetFormatPr defaultRowHeight="12.75"/>
  <cols>
    <col min="1" max="1" width="7.28515625" style="1" customWidth="1"/>
    <col min="2" max="2" width="31.140625" style="1" customWidth="1"/>
    <col min="3" max="3" width="12.42578125" style="1" customWidth="1"/>
    <col min="4" max="4" width="9.140625" style="1"/>
    <col min="5" max="5" width="10" style="1" customWidth="1"/>
    <col min="6" max="6" width="12.28515625" style="1" customWidth="1"/>
    <col min="7" max="7" width="10" style="1" customWidth="1"/>
    <col min="8" max="8" width="12.28515625" style="1" customWidth="1"/>
    <col min="9" max="9" width="11.28515625" style="1" customWidth="1"/>
    <col min="10" max="10" width="12.7109375" style="1" customWidth="1"/>
    <col min="11" max="12" width="9.5703125" style="1" customWidth="1"/>
    <col min="13" max="16384" width="9.140625" style="1"/>
  </cols>
  <sheetData>
    <row r="1" spans="1:12" ht="26.2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9.5" customHeight="1">
      <c r="A2" s="3" t="s">
        <v>1</v>
      </c>
      <c r="B2" s="3"/>
      <c r="C2" s="3"/>
      <c r="D2" s="9" t="s">
        <v>7</v>
      </c>
      <c r="E2" s="75" t="s">
        <v>13</v>
      </c>
      <c r="F2" s="75"/>
      <c r="G2" s="75"/>
      <c r="H2" s="75"/>
      <c r="I2" s="75"/>
      <c r="J2" s="75"/>
      <c r="K2" s="75"/>
      <c r="L2" s="75"/>
    </row>
    <row r="3" spans="1:12" ht="19.5" customHeight="1">
      <c r="A3" s="75" t="s">
        <v>14</v>
      </c>
      <c r="B3" s="75"/>
      <c r="C3" s="3"/>
      <c r="D3" s="9" t="s">
        <v>7</v>
      </c>
      <c r="E3" s="75" t="s">
        <v>78</v>
      </c>
      <c r="F3" s="75"/>
      <c r="G3" s="75"/>
      <c r="H3" s="75"/>
      <c r="I3" s="75"/>
      <c r="J3" s="75"/>
      <c r="K3" s="75"/>
      <c r="L3" s="75"/>
    </row>
    <row r="4" spans="1:12" ht="19.5" customHeight="1">
      <c r="A4" s="3" t="s">
        <v>2</v>
      </c>
      <c r="B4" s="3"/>
      <c r="C4" s="3"/>
      <c r="D4" s="9" t="s">
        <v>7</v>
      </c>
      <c r="E4" s="75" t="s">
        <v>79</v>
      </c>
      <c r="F4" s="75"/>
      <c r="G4" s="75"/>
      <c r="H4" s="75"/>
      <c r="I4" s="75"/>
      <c r="J4" s="75"/>
      <c r="K4" s="75"/>
      <c r="L4" s="75"/>
    </row>
    <row r="5" spans="1:12" ht="19.5" customHeight="1" thickBot="1">
      <c r="A5" s="3" t="s">
        <v>3</v>
      </c>
      <c r="B5" s="3"/>
      <c r="C5" s="3"/>
      <c r="D5" s="9"/>
      <c r="E5" s="75"/>
      <c r="F5" s="75"/>
      <c r="G5" s="75"/>
      <c r="H5" s="75"/>
      <c r="I5" s="75"/>
      <c r="J5" s="75"/>
      <c r="K5" s="75"/>
      <c r="L5" s="75"/>
    </row>
    <row r="6" spans="1:12" ht="25.5" customHeight="1" thickTop="1">
      <c r="A6" s="77" t="s">
        <v>5</v>
      </c>
      <c r="B6" s="78" t="s">
        <v>6</v>
      </c>
      <c r="C6" s="80" t="s">
        <v>11</v>
      </c>
      <c r="D6" s="78" t="s">
        <v>12</v>
      </c>
      <c r="E6" s="89" t="s">
        <v>17</v>
      </c>
      <c r="F6" s="90"/>
      <c r="G6" s="90"/>
      <c r="H6" s="90"/>
      <c r="I6" s="90"/>
      <c r="J6" s="90"/>
      <c r="K6" s="90"/>
      <c r="L6" s="91"/>
    </row>
    <row r="7" spans="1:12" ht="44.25" customHeight="1">
      <c r="A7" s="88"/>
      <c r="B7" s="69"/>
      <c r="C7" s="81"/>
      <c r="D7" s="69"/>
      <c r="E7" s="68" t="s">
        <v>111</v>
      </c>
      <c r="F7" s="69"/>
      <c r="G7" s="68" t="s">
        <v>112</v>
      </c>
      <c r="H7" s="69"/>
      <c r="I7" s="68" t="s">
        <v>113</v>
      </c>
      <c r="J7" s="69"/>
      <c r="K7" s="72"/>
      <c r="L7" s="73"/>
    </row>
    <row r="8" spans="1:12" ht="30.75" customHeight="1">
      <c r="A8" s="88"/>
      <c r="B8" s="69"/>
      <c r="C8" s="82"/>
      <c r="D8" s="69"/>
      <c r="E8" s="28" t="s">
        <v>8</v>
      </c>
      <c r="F8" s="28" t="s">
        <v>9</v>
      </c>
      <c r="G8" s="28" t="s">
        <v>8</v>
      </c>
      <c r="H8" s="28" t="s">
        <v>9</v>
      </c>
      <c r="I8" s="28" t="s">
        <v>8</v>
      </c>
      <c r="J8" s="28" t="s">
        <v>9</v>
      </c>
      <c r="K8" s="28"/>
      <c r="L8" s="14"/>
    </row>
    <row r="9" spans="1:12" ht="24" customHeight="1">
      <c r="A9" s="5">
        <v>1</v>
      </c>
      <c r="B9" s="6" t="s">
        <v>106</v>
      </c>
      <c r="C9" s="2">
        <v>2682</v>
      </c>
      <c r="D9" s="2" t="s">
        <v>100</v>
      </c>
      <c r="E9" s="7">
        <v>0.80500000000000005</v>
      </c>
      <c r="F9" s="7">
        <f>E9*C9</f>
        <v>2159.0100000000002</v>
      </c>
      <c r="G9" s="7">
        <v>0.82</v>
      </c>
      <c r="H9" s="7">
        <f>C9*G9</f>
        <v>2199.2399999999998</v>
      </c>
      <c r="I9" s="7">
        <v>0.83</v>
      </c>
      <c r="J9" s="7">
        <f>C9*I9</f>
        <v>2226.06</v>
      </c>
      <c r="K9" s="7"/>
      <c r="L9" s="8"/>
    </row>
    <row r="10" spans="1:12" ht="24" customHeight="1">
      <c r="A10" s="5">
        <v>2</v>
      </c>
      <c r="B10" s="6" t="s">
        <v>42</v>
      </c>
      <c r="C10" s="2">
        <v>55</v>
      </c>
      <c r="D10" s="2" t="s">
        <v>109</v>
      </c>
      <c r="E10" s="7">
        <v>5.94</v>
      </c>
      <c r="F10" s="7">
        <f>E10*C10</f>
        <v>326.70000000000005</v>
      </c>
      <c r="G10" s="7">
        <v>6.1</v>
      </c>
      <c r="H10" s="7">
        <f>C10*G10</f>
        <v>335.5</v>
      </c>
      <c r="I10" s="7">
        <v>6.2</v>
      </c>
      <c r="J10" s="7">
        <f>C10*I10</f>
        <v>341</v>
      </c>
      <c r="K10" s="7"/>
      <c r="L10" s="8"/>
    </row>
    <row r="11" spans="1:12" ht="23.25" customHeight="1">
      <c r="A11" s="5">
        <v>3</v>
      </c>
      <c r="B11" s="6" t="s">
        <v>48</v>
      </c>
      <c r="C11" s="2">
        <v>30</v>
      </c>
      <c r="D11" s="2" t="s">
        <v>109</v>
      </c>
      <c r="E11" s="7">
        <v>3.39</v>
      </c>
      <c r="F11" s="7">
        <f>C11*E11</f>
        <v>101.7</v>
      </c>
      <c r="G11" s="7">
        <v>3.45</v>
      </c>
      <c r="H11" s="7">
        <f>C11*G11</f>
        <v>103.5</v>
      </c>
      <c r="I11" s="7">
        <v>3.5</v>
      </c>
      <c r="J11" s="7">
        <f>C11*I11</f>
        <v>105</v>
      </c>
      <c r="K11" s="7"/>
      <c r="L11" s="8"/>
    </row>
    <row r="12" spans="1:12" ht="23.25" customHeight="1">
      <c r="A12" s="5">
        <v>4</v>
      </c>
      <c r="B12" s="6" t="s">
        <v>107</v>
      </c>
      <c r="C12" s="2">
        <v>2500</v>
      </c>
      <c r="D12" s="2" t="s">
        <v>110</v>
      </c>
      <c r="E12" s="7">
        <v>0.17</v>
      </c>
      <c r="F12" s="7">
        <f>C12*E12</f>
        <v>425.00000000000006</v>
      </c>
      <c r="G12" s="7">
        <v>0.18</v>
      </c>
      <c r="H12" s="7">
        <f>C12*G12</f>
        <v>450</v>
      </c>
      <c r="I12" s="7">
        <v>0.19</v>
      </c>
      <c r="J12" s="7">
        <f>C12*I12</f>
        <v>475</v>
      </c>
      <c r="K12" s="15">
        <f>E15+G15+I15</f>
        <v>11094.509999999998</v>
      </c>
      <c r="L12" s="8"/>
    </row>
    <row r="13" spans="1:12" ht="23.25" customHeight="1">
      <c r="A13" s="5">
        <v>5</v>
      </c>
      <c r="B13" s="6" t="s">
        <v>108</v>
      </c>
      <c r="C13" s="2">
        <v>380</v>
      </c>
      <c r="D13" s="2" t="s">
        <v>100</v>
      </c>
      <c r="E13" s="7">
        <v>1.61</v>
      </c>
      <c r="F13" s="7">
        <f>C13*E13</f>
        <v>611.80000000000007</v>
      </c>
      <c r="G13" s="7">
        <v>1.62</v>
      </c>
      <c r="H13" s="7">
        <f>C13*G13</f>
        <v>615.6</v>
      </c>
      <c r="I13" s="7">
        <v>1.63</v>
      </c>
      <c r="J13" s="7">
        <f>C13*I13</f>
        <v>619.4</v>
      </c>
      <c r="K13" s="32"/>
      <c r="L13" s="33"/>
    </row>
    <row r="14" spans="1:12" ht="23.25" customHeight="1">
      <c r="A14" s="5"/>
      <c r="B14" s="6"/>
      <c r="C14" s="2"/>
      <c r="D14" s="2"/>
      <c r="E14" s="7"/>
      <c r="F14" s="7"/>
      <c r="G14" s="7"/>
      <c r="H14" s="7"/>
      <c r="I14" s="7"/>
      <c r="J14" s="7"/>
      <c r="K14" s="92" t="s">
        <v>31</v>
      </c>
      <c r="L14" s="93"/>
    </row>
    <row r="15" spans="1:12" ht="25.5" customHeight="1" thickBot="1">
      <c r="A15" s="4"/>
      <c r="B15" s="63" t="s">
        <v>10</v>
      </c>
      <c r="C15" s="64"/>
      <c r="D15" s="65"/>
      <c r="E15" s="66">
        <f>SUM(F9:F13)</f>
        <v>3624.21</v>
      </c>
      <c r="F15" s="67"/>
      <c r="G15" s="85">
        <f>H9+H10+H11+H12+H13</f>
        <v>3703.8399999999997</v>
      </c>
      <c r="H15" s="86"/>
      <c r="I15" s="70">
        <f>J9+J10+J11+J12+J13</f>
        <v>3766.46</v>
      </c>
      <c r="J15" s="87"/>
      <c r="K15" s="70">
        <f>(E15+G15+I15)/3</f>
        <v>3698.1699999999996</v>
      </c>
      <c r="L15" s="71"/>
    </row>
    <row r="16" spans="1:12" ht="7.5" customHeight="1" thickTop="1" thickBot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</row>
    <row r="17" spans="1:12" ht="21.75" customHeight="1" thickTop="1">
      <c r="A17" s="77" t="s">
        <v>16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9"/>
    </row>
    <row r="18" spans="1:12" ht="18.75" customHeight="1">
      <c r="A18" s="88" t="s">
        <v>18</v>
      </c>
      <c r="B18" s="69"/>
      <c r="C18" s="69"/>
      <c r="D18" s="69"/>
      <c r="E18" s="69"/>
      <c r="F18" s="69" t="s">
        <v>19</v>
      </c>
      <c r="G18" s="69"/>
      <c r="H18" s="69"/>
      <c r="I18" s="69"/>
      <c r="J18" s="69"/>
      <c r="K18" s="69"/>
      <c r="L18" s="95"/>
    </row>
    <row r="19" spans="1:12" ht="22.5" customHeight="1" thickBot="1">
      <c r="A19" s="98" t="str">
        <f>E7</f>
        <v>Gümak Deri Madencilik İnş. San. Ve Dış Tic. Ltd. Şti</v>
      </c>
      <c r="B19" s="99"/>
      <c r="C19" s="99"/>
      <c r="D19" s="99"/>
      <c r="E19" s="99"/>
      <c r="F19" s="96">
        <f>E15</f>
        <v>3624.21</v>
      </c>
      <c r="G19" s="96"/>
      <c r="H19" s="96"/>
      <c r="I19" s="96"/>
      <c r="J19" s="96"/>
      <c r="K19" s="96"/>
      <c r="L19" s="97"/>
    </row>
    <row r="20" spans="1:12" ht="13.5" customHeight="1" thickTop="1">
      <c r="A20" s="102" t="s">
        <v>33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</row>
    <row r="21" spans="1:12" ht="1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1:12" ht="9.7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1:12" ht="22.5" customHeight="1">
      <c r="A23" s="103" t="s">
        <v>20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1:12" ht="18" customHeight="1">
      <c r="B24" s="1" t="s">
        <v>21</v>
      </c>
      <c r="C24" s="75" t="s">
        <v>26</v>
      </c>
      <c r="D24" s="75"/>
      <c r="E24" s="75"/>
      <c r="G24" s="75" t="s">
        <v>27</v>
      </c>
      <c r="H24" s="75"/>
      <c r="J24" s="101" t="s">
        <v>77</v>
      </c>
      <c r="K24" s="101"/>
      <c r="L24" s="101"/>
    </row>
    <row r="25" spans="1:12" ht="17.25" customHeight="1">
      <c r="B25" s="1" t="s">
        <v>22</v>
      </c>
      <c r="C25" s="75" t="s">
        <v>28</v>
      </c>
      <c r="D25" s="75"/>
      <c r="E25" s="75"/>
      <c r="G25" s="75"/>
      <c r="H25" s="75"/>
      <c r="J25" s="84" t="s">
        <v>85</v>
      </c>
      <c r="K25" s="84"/>
      <c r="L25" s="84"/>
    </row>
    <row r="26" spans="1:12" ht="18.75" customHeight="1">
      <c r="B26" s="29" t="s">
        <v>23</v>
      </c>
      <c r="C26" s="101"/>
      <c r="D26" s="101"/>
      <c r="E26" s="101"/>
      <c r="G26" s="101"/>
      <c r="H26" s="101"/>
      <c r="J26" s="101"/>
      <c r="K26" s="101"/>
    </row>
  </sheetData>
  <mergeCells count="38">
    <mergeCell ref="E5:L5"/>
    <mergeCell ref="A1:L1"/>
    <mergeCell ref="E2:L2"/>
    <mergeCell ref="A3:B3"/>
    <mergeCell ref="E3:L3"/>
    <mergeCell ref="E4:L4"/>
    <mergeCell ref="A6:A8"/>
    <mergeCell ref="B6:B8"/>
    <mergeCell ref="C6:C8"/>
    <mergeCell ref="D6:D8"/>
    <mergeCell ref="E6:L6"/>
    <mergeCell ref="E7:F7"/>
    <mergeCell ref="G7:H7"/>
    <mergeCell ref="I7:J7"/>
    <mergeCell ref="K7:L7"/>
    <mergeCell ref="K14:L14"/>
    <mergeCell ref="B15:D15"/>
    <mergeCell ref="E15:F15"/>
    <mergeCell ref="G15:H15"/>
    <mergeCell ref="I15:J15"/>
    <mergeCell ref="K15:L15"/>
    <mergeCell ref="A16:L16"/>
    <mergeCell ref="A17:L17"/>
    <mergeCell ref="A18:E18"/>
    <mergeCell ref="F18:L18"/>
    <mergeCell ref="A19:E19"/>
    <mergeCell ref="F19:L19"/>
    <mergeCell ref="C26:E26"/>
    <mergeCell ref="G26:H26"/>
    <mergeCell ref="J26:K26"/>
    <mergeCell ref="A20:L22"/>
    <mergeCell ref="A23:L23"/>
    <mergeCell ref="C24:E24"/>
    <mergeCell ref="G24:H24"/>
    <mergeCell ref="J24:L24"/>
    <mergeCell ref="C25:E25"/>
    <mergeCell ref="G25:H25"/>
    <mergeCell ref="J25:L2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>
      <selection sqref="A1:XFD1048576"/>
    </sheetView>
  </sheetViews>
  <sheetFormatPr defaultRowHeight="12.75"/>
  <cols>
    <col min="1" max="1" width="7.28515625" style="1" customWidth="1"/>
    <col min="2" max="2" width="35" style="1" bestFit="1" customWidth="1"/>
    <col min="3" max="3" width="12.42578125" style="1" customWidth="1"/>
    <col min="4" max="4" width="9.140625" style="1"/>
    <col min="5" max="5" width="10" style="1" customWidth="1"/>
    <col min="6" max="6" width="12.28515625" style="1" customWidth="1"/>
    <col min="7" max="7" width="10" style="1" customWidth="1"/>
    <col min="8" max="8" width="12.28515625" style="1" customWidth="1"/>
    <col min="9" max="9" width="11.28515625" style="1" customWidth="1"/>
    <col min="10" max="10" width="12.7109375" style="1" customWidth="1"/>
    <col min="11" max="12" width="9.5703125" style="1" customWidth="1"/>
    <col min="13" max="16384" width="9.140625" style="1"/>
  </cols>
  <sheetData>
    <row r="1" spans="1:12" ht="26.2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9.5" customHeight="1">
      <c r="A2" s="3" t="s">
        <v>1</v>
      </c>
      <c r="B2" s="3"/>
      <c r="C2" s="3"/>
      <c r="D2" s="9" t="s">
        <v>7</v>
      </c>
      <c r="E2" s="75" t="s">
        <v>13</v>
      </c>
      <c r="F2" s="75"/>
      <c r="G2" s="75"/>
      <c r="H2" s="75"/>
      <c r="I2" s="75"/>
      <c r="J2" s="75"/>
      <c r="K2" s="75"/>
      <c r="L2" s="75"/>
    </row>
    <row r="3" spans="1:12" ht="19.5" customHeight="1">
      <c r="A3" s="75" t="s">
        <v>14</v>
      </c>
      <c r="B3" s="75"/>
      <c r="C3" s="3"/>
      <c r="D3" s="9" t="s">
        <v>7</v>
      </c>
      <c r="E3" s="75" t="s">
        <v>78</v>
      </c>
      <c r="F3" s="75"/>
      <c r="G3" s="75"/>
      <c r="H3" s="75"/>
      <c r="I3" s="75"/>
      <c r="J3" s="75"/>
      <c r="K3" s="75"/>
      <c r="L3" s="75"/>
    </row>
    <row r="4" spans="1:12" ht="19.5" customHeight="1">
      <c r="A4" s="3" t="s">
        <v>2</v>
      </c>
      <c r="B4" s="3"/>
      <c r="C4" s="3"/>
      <c r="D4" s="9" t="s">
        <v>7</v>
      </c>
      <c r="E4" s="75" t="s">
        <v>79</v>
      </c>
      <c r="F4" s="75"/>
      <c r="G4" s="75"/>
      <c r="H4" s="75"/>
      <c r="I4" s="75"/>
      <c r="J4" s="75"/>
      <c r="K4" s="75"/>
      <c r="L4" s="75"/>
    </row>
    <row r="5" spans="1:12" ht="19.5" customHeight="1" thickBot="1">
      <c r="A5" s="3" t="s">
        <v>3</v>
      </c>
      <c r="B5" s="3"/>
      <c r="C5" s="3"/>
      <c r="D5" s="9"/>
      <c r="E5" s="75"/>
      <c r="F5" s="75"/>
      <c r="G5" s="75"/>
      <c r="H5" s="75"/>
      <c r="I5" s="75"/>
      <c r="J5" s="75"/>
      <c r="K5" s="75"/>
      <c r="L5" s="75"/>
    </row>
    <row r="6" spans="1:12" ht="25.5" customHeight="1" thickTop="1">
      <c r="A6" s="77" t="s">
        <v>5</v>
      </c>
      <c r="B6" s="78" t="s">
        <v>6</v>
      </c>
      <c r="C6" s="80" t="s">
        <v>11</v>
      </c>
      <c r="D6" s="78" t="s">
        <v>12</v>
      </c>
      <c r="E6" s="89" t="s">
        <v>17</v>
      </c>
      <c r="F6" s="90"/>
      <c r="G6" s="90"/>
      <c r="H6" s="90"/>
      <c r="I6" s="90"/>
      <c r="J6" s="90"/>
      <c r="K6" s="90"/>
      <c r="L6" s="91"/>
    </row>
    <row r="7" spans="1:12" ht="44.25" customHeight="1">
      <c r="A7" s="88"/>
      <c r="B7" s="69"/>
      <c r="C7" s="81"/>
      <c r="D7" s="69"/>
      <c r="E7" s="68" t="s">
        <v>119</v>
      </c>
      <c r="F7" s="69"/>
      <c r="G7" s="68" t="s">
        <v>120</v>
      </c>
      <c r="H7" s="69"/>
      <c r="I7" s="68" t="s">
        <v>121</v>
      </c>
      <c r="J7" s="69"/>
      <c r="K7" s="72"/>
      <c r="L7" s="73"/>
    </row>
    <row r="8" spans="1:12" ht="30.75" customHeight="1">
      <c r="A8" s="88"/>
      <c r="B8" s="69"/>
      <c r="C8" s="82"/>
      <c r="D8" s="69"/>
      <c r="E8" s="31" t="s">
        <v>8</v>
      </c>
      <c r="F8" s="31" t="s">
        <v>9</v>
      </c>
      <c r="G8" s="31" t="s">
        <v>8</v>
      </c>
      <c r="H8" s="31" t="s">
        <v>9</v>
      </c>
      <c r="I8" s="31" t="s">
        <v>8</v>
      </c>
      <c r="J8" s="31" t="s">
        <v>9</v>
      </c>
      <c r="K8" s="31"/>
      <c r="L8" s="14"/>
    </row>
    <row r="9" spans="1:12" ht="24" customHeight="1">
      <c r="A9" s="5">
        <v>1</v>
      </c>
      <c r="B9" s="6" t="s">
        <v>114</v>
      </c>
      <c r="C9" s="2">
        <v>296</v>
      </c>
      <c r="D9" s="2" t="s">
        <v>25</v>
      </c>
      <c r="E9" s="7">
        <v>17</v>
      </c>
      <c r="F9" s="7">
        <f>E9*C9</f>
        <v>5032</v>
      </c>
      <c r="G9" s="7">
        <v>17.5</v>
      </c>
      <c r="H9" s="7">
        <f>C9*G9</f>
        <v>5180</v>
      </c>
      <c r="I9" s="7">
        <v>17.5</v>
      </c>
      <c r="J9" s="7">
        <f>C9*I9</f>
        <v>5180</v>
      </c>
      <c r="K9" s="7"/>
      <c r="L9" s="8"/>
    </row>
    <row r="10" spans="1:12" ht="24" customHeight="1">
      <c r="A10" s="5">
        <v>2</v>
      </c>
      <c r="B10" s="6" t="s">
        <v>115</v>
      </c>
      <c r="C10" s="2">
        <v>1140</v>
      </c>
      <c r="D10" s="2" t="s">
        <v>76</v>
      </c>
      <c r="E10" s="7">
        <v>2.2999999999999998</v>
      </c>
      <c r="F10" s="7">
        <f>E10*C10</f>
        <v>2622</v>
      </c>
      <c r="G10" s="7">
        <v>3</v>
      </c>
      <c r="H10" s="7">
        <f>C10*G10</f>
        <v>3420</v>
      </c>
      <c r="I10" s="7">
        <v>2.4</v>
      </c>
      <c r="J10" s="7">
        <f>C10*I10</f>
        <v>2736</v>
      </c>
      <c r="K10" s="7"/>
      <c r="L10" s="8"/>
    </row>
    <row r="11" spans="1:12" ht="23.25" customHeight="1">
      <c r="A11" s="5">
        <v>3</v>
      </c>
      <c r="B11" s="6" t="s">
        <v>116</v>
      </c>
      <c r="C11" s="2">
        <v>110</v>
      </c>
      <c r="D11" s="2" t="s">
        <v>100</v>
      </c>
      <c r="E11" s="7">
        <v>3.5</v>
      </c>
      <c r="F11" s="7">
        <f>C11*E11</f>
        <v>385</v>
      </c>
      <c r="G11" s="7">
        <v>3.5</v>
      </c>
      <c r="H11" s="7">
        <f>C11*G11</f>
        <v>385</v>
      </c>
      <c r="I11" s="7">
        <v>4</v>
      </c>
      <c r="J11" s="7">
        <f>C11*I11</f>
        <v>440</v>
      </c>
      <c r="K11" s="7"/>
      <c r="L11" s="8"/>
    </row>
    <row r="12" spans="1:12" ht="23.25" customHeight="1">
      <c r="A12" s="5">
        <v>4</v>
      </c>
      <c r="B12" s="6" t="s">
        <v>117</v>
      </c>
      <c r="C12" s="2">
        <v>250</v>
      </c>
      <c r="D12" s="2" t="s">
        <v>100</v>
      </c>
      <c r="E12" s="7">
        <v>3</v>
      </c>
      <c r="F12" s="7">
        <f>C12*E12</f>
        <v>750</v>
      </c>
      <c r="G12" s="7">
        <v>3.5</v>
      </c>
      <c r="H12" s="7">
        <f>C12*G12</f>
        <v>875</v>
      </c>
      <c r="I12" s="7">
        <v>3.5</v>
      </c>
      <c r="J12" s="7">
        <f>C12*I12</f>
        <v>875</v>
      </c>
      <c r="K12" s="15">
        <f>E15+G15+I15</f>
        <v>34810</v>
      </c>
      <c r="L12" s="8"/>
    </row>
    <row r="13" spans="1:12" ht="23.25" customHeight="1">
      <c r="A13" s="5">
        <v>5</v>
      </c>
      <c r="B13" s="6" t="s">
        <v>118</v>
      </c>
      <c r="C13" s="2">
        <v>22</v>
      </c>
      <c r="D13" s="23" t="s">
        <v>102</v>
      </c>
      <c r="E13" s="7">
        <v>100</v>
      </c>
      <c r="F13" s="7">
        <f>C13*E13</f>
        <v>2200</v>
      </c>
      <c r="G13" s="7">
        <v>105</v>
      </c>
      <c r="H13" s="7">
        <f>C13*G13</f>
        <v>2310</v>
      </c>
      <c r="I13" s="7">
        <v>110</v>
      </c>
      <c r="J13" s="7">
        <f>C13*I13</f>
        <v>2420</v>
      </c>
      <c r="K13" s="32"/>
      <c r="L13" s="33"/>
    </row>
    <row r="14" spans="1:12" ht="23.25" customHeight="1">
      <c r="A14" s="5"/>
      <c r="B14" s="6"/>
      <c r="C14" s="2"/>
      <c r="D14" s="2"/>
      <c r="E14" s="7"/>
      <c r="F14" s="7"/>
      <c r="G14" s="7"/>
      <c r="H14" s="7"/>
      <c r="I14" s="7"/>
      <c r="J14" s="7"/>
      <c r="K14" s="92" t="s">
        <v>31</v>
      </c>
      <c r="L14" s="93"/>
    </row>
    <row r="15" spans="1:12" ht="25.5" customHeight="1" thickBot="1">
      <c r="A15" s="4"/>
      <c r="B15" s="63" t="s">
        <v>10</v>
      </c>
      <c r="C15" s="64"/>
      <c r="D15" s="65"/>
      <c r="E15" s="66">
        <f>F9+F10+F11+F12+F13</f>
        <v>10989</v>
      </c>
      <c r="F15" s="67"/>
      <c r="G15" s="85">
        <f>H9+H10+H11+H12+H13</f>
        <v>12170</v>
      </c>
      <c r="H15" s="86"/>
      <c r="I15" s="70">
        <f>J9+J10+J11+J12+J13</f>
        <v>11651</v>
      </c>
      <c r="J15" s="87"/>
      <c r="K15" s="70">
        <f>(E15+G15+I15)/3</f>
        <v>11603.333333333334</v>
      </c>
      <c r="L15" s="71"/>
    </row>
    <row r="16" spans="1:12" ht="7.5" customHeight="1" thickTop="1" thickBot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</row>
    <row r="17" spans="1:12" ht="21.75" customHeight="1" thickTop="1">
      <c r="A17" s="77" t="s">
        <v>16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9"/>
    </row>
    <row r="18" spans="1:12" ht="18.75" customHeight="1">
      <c r="A18" s="88" t="s">
        <v>18</v>
      </c>
      <c r="B18" s="69"/>
      <c r="C18" s="69"/>
      <c r="D18" s="69"/>
      <c r="E18" s="69"/>
      <c r="F18" s="69" t="s">
        <v>19</v>
      </c>
      <c r="G18" s="69"/>
      <c r="H18" s="69"/>
      <c r="I18" s="69"/>
      <c r="J18" s="69"/>
      <c r="K18" s="69"/>
      <c r="L18" s="95"/>
    </row>
    <row r="19" spans="1:12" ht="22.5" customHeight="1" thickBot="1">
      <c r="A19" s="98" t="str">
        <f>E7</f>
        <v>Fuat ALTUNDERE İnşaat Müh. Müteahit</v>
      </c>
      <c r="B19" s="99"/>
      <c r="C19" s="99"/>
      <c r="D19" s="99"/>
      <c r="E19" s="99"/>
      <c r="F19" s="96">
        <f>E15</f>
        <v>10989</v>
      </c>
      <c r="G19" s="96"/>
      <c r="H19" s="96"/>
      <c r="I19" s="96"/>
      <c r="J19" s="96"/>
      <c r="K19" s="96"/>
      <c r="L19" s="97"/>
    </row>
    <row r="20" spans="1:12" ht="13.5" customHeight="1" thickTop="1">
      <c r="A20" s="102" t="s">
        <v>33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</row>
    <row r="21" spans="1:12" ht="1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1:12" ht="9.7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1:12" ht="22.5" customHeight="1">
      <c r="A23" s="103" t="s">
        <v>20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1:12" ht="18" customHeight="1">
      <c r="B24" s="1" t="s">
        <v>21</v>
      </c>
      <c r="C24" s="75" t="s">
        <v>26</v>
      </c>
      <c r="D24" s="75"/>
      <c r="E24" s="75"/>
      <c r="G24" s="75" t="s">
        <v>27</v>
      </c>
      <c r="H24" s="75"/>
      <c r="J24" s="101" t="s">
        <v>77</v>
      </c>
      <c r="K24" s="101"/>
      <c r="L24" s="101"/>
    </row>
    <row r="25" spans="1:12" ht="17.25" customHeight="1">
      <c r="B25" s="1" t="s">
        <v>22</v>
      </c>
      <c r="C25" s="75" t="s">
        <v>28</v>
      </c>
      <c r="D25" s="75"/>
      <c r="E25" s="75"/>
      <c r="G25" s="75"/>
      <c r="H25" s="75"/>
      <c r="J25" s="84" t="s">
        <v>85</v>
      </c>
      <c r="K25" s="84"/>
      <c r="L25" s="84"/>
    </row>
    <row r="26" spans="1:12" ht="18.75" customHeight="1">
      <c r="B26" s="30" t="s">
        <v>23</v>
      </c>
      <c r="C26" s="101"/>
      <c r="D26" s="101"/>
      <c r="E26" s="101"/>
      <c r="G26" s="101"/>
      <c r="H26" s="101"/>
      <c r="J26" s="101"/>
      <c r="K26" s="101"/>
    </row>
  </sheetData>
  <mergeCells count="38">
    <mergeCell ref="C26:E26"/>
    <mergeCell ref="G26:H26"/>
    <mergeCell ref="J26:K26"/>
    <mergeCell ref="A20:L22"/>
    <mergeCell ref="A23:L23"/>
    <mergeCell ref="C24:E24"/>
    <mergeCell ref="G24:H24"/>
    <mergeCell ref="J24:L24"/>
    <mergeCell ref="C25:E25"/>
    <mergeCell ref="G25:H25"/>
    <mergeCell ref="J25:L25"/>
    <mergeCell ref="A16:L16"/>
    <mergeCell ref="A17:L17"/>
    <mergeCell ref="A18:E18"/>
    <mergeCell ref="F18:L18"/>
    <mergeCell ref="A19:E19"/>
    <mergeCell ref="F19:L19"/>
    <mergeCell ref="K14:L14"/>
    <mergeCell ref="B15:D15"/>
    <mergeCell ref="E15:F15"/>
    <mergeCell ref="G15:H15"/>
    <mergeCell ref="I15:J15"/>
    <mergeCell ref="K15:L15"/>
    <mergeCell ref="A6:A8"/>
    <mergeCell ref="B6:B8"/>
    <mergeCell ref="C6:C8"/>
    <mergeCell ref="D6:D8"/>
    <mergeCell ref="E6:L6"/>
    <mergeCell ref="E7:F7"/>
    <mergeCell ref="G7:H7"/>
    <mergeCell ref="I7:J7"/>
    <mergeCell ref="K7:L7"/>
    <mergeCell ref="E5:L5"/>
    <mergeCell ref="A1:L1"/>
    <mergeCell ref="E2:L2"/>
    <mergeCell ref="A3:B3"/>
    <mergeCell ref="E3:L3"/>
    <mergeCell ref="E4:L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selection activeCell="N16" sqref="N16"/>
    </sheetView>
  </sheetViews>
  <sheetFormatPr defaultRowHeight="12.75"/>
  <cols>
    <col min="1" max="1" width="7.28515625" style="1" customWidth="1"/>
    <col min="2" max="2" width="35" style="1" bestFit="1" customWidth="1"/>
    <col min="3" max="3" width="12.42578125" style="1" customWidth="1"/>
    <col min="4" max="4" width="9.140625" style="1"/>
    <col min="5" max="5" width="10" style="1" customWidth="1"/>
    <col min="6" max="6" width="12.28515625" style="1" customWidth="1"/>
    <col min="7" max="7" width="10" style="1" customWidth="1"/>
    <col min="8" max="8" width="12.28515625" style="1" customWidth="1"/>
    <col min="9" max="9" width="11.28515625" style="1" customWidth="1"/>
    <col min="10" max="10" width="12.7109375" style="1" customWidth="1"/>
    <col min="11" max="12" width="9.5703125" style="1" customWidth="1"/>
    <col min="13" max="16384" width="9.140625" style="1"/>
  </cols>
  <sheetData>
    <row r="1" spans="1:12" ht="26.2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9.5" customHeight="1">
      <c r="A2" s="3" t="s">
        <v>1</v>
      </c>
      <c r="B2" s="3"/>
      <c r="C2" s="3"/>
      <c r="D2" s="9" t="s">
        <v>7</v>
      </c>
      <c r="E2" s="75" t="s">
        <v>13</v>
      </c>
      <c r="F2" s="75"/>
      <c r="G2" s="75"/>
      <c r="H2" s="75"/>
      <c r="I2" s="75"/>
      <c r="J2" s="75"/>
      <c r="K2" s="75"/>
      <c r="L2" s="75"/>
    </row>
    <row r="3" spans="1:12" ht="19.5" customHeight="1">
      <c r="A3" s="75" t="s">
        <v>14</v>
      </c>
      <c r="B3" s="75"/>
      <c r="C3" s="3"/>
      <c r="D3" s="9" t="s">
        <v>7</v>
      </c>
      <c r="E3" s="75" t="s">
        <v>78</v>
      </c>
      <c r="F3" s="75"/>
      <c r="G3" s="75"/>
      <c r="H3" s="75"/>
      <c r="I3" s="75"/>
      <c r="J3" s="75"/>
      <c r="K3" s="75"/>
      <c r="L3" s="75"/>
    </row>
    <row r="4" spans="1:12" ht="19.5" customHeight="1">
      <c r="A4" s="3" t="s">
        <v>2</v>
      </c>
      <c r="B4" s="3"/>
      <c r="C4" s="3"/>
      <c r="D4" s="9" t="s">
        <v>7</v>
      </c>
      <c r="E4" s="75" t="s">
        <v>79</v>
      </c>
      <c r="F4" s="75"/>
      <c r="G4" s="75"/>
      <c r="H4" s="75"/>
      <c r="I4" s="75"/>
      <c r="J4" s="75"/>
      <c r="K4" s="75"/>
      <c r="L4" s="75"/>
    </row>
    <row r="5" spans="1:12" ht="19.5" customHeight="1" thickBot="1">
      <c r="A5" s="3" t="s">
        <v>3</v>
      </c>
      <c r="B5" s="3"/>
      <c r="C5" s="3"/>
      <c r="D5" s="9"/>
      <c r="E5" s="75"/>
      <c r="F5" s="75"/>
      <c r="G5" s="75"/>
      <c r="H5" s="75"/>
      <c r="I5" s="75"/>
      <c r="J5" s="75"/>
      <c r="K5" s="75"/>
      <c r="L5" s="75"/>
    </row>
    <row r="6" spans="1:12" ht="25.5" customHeight="1" thickTop="1">
      <c r="A6" s="77" t="s">
        <v>5</v>
      </c>
      <c r="B6" s="78" t="s">
        <v>6</v>
      </c>
      <c r="C6" s="80" t="s">
        <v>11</v>
      </c>
      <c r="D6" s="78" t="s">
        <v>12</v>
      </c>
      <c r="E6" s="89" t="s">
        <v>17</v>
      </c>
      <c r="F6" s="90"/>
      <c r="G6" s="90"/>
      <c r="H6" s="90"/>
      <c r="I6" s="90"/>
      <c r="J6" s="90"/>
      <c r="K6" s="90"/>
      <c r="L6" s="91"/>
    </row>
    <row r="7" spans="1:12" ht="44.25" customHeight="1">
      <c r="A7" s="88"/>
      <c r="B7" s="69"/>
      <c r="C7" s="81"/>
      <c r="D7" s="69"/>
      <c r="E7" s="68" t="s">
        <v>128</v>
      </c>
      <c r="F7" s="69"/>
      <c r="G7" s="68" t="s">
        <v>69</v>
      </c>
      <c r="H7" s="69"/>
      <c r="I7" s="68" t="s">
        <v>129</v>
      </c>
      <c r="J7" s="69"/>
      <c r="K7" s="72"/>
      <c r="L7" s="73"/>
    </row>
    <row r="8" spans="1:12" ht="30.75" customHeight="1">
      <c r="A8" s="88"/>
      <c r="B8" s="69"/>
      <c r="C8" s="82"/>
      <c r="D8" s="69"/>
      <c r="E8" s="34" t="s">
        <v>8</v>
      </c>
      <c r="F8" s="34" t="s">
        <v>9</v>
      </c>
      <c r="G8" s="34" t="s">
        <v>8</v>
      </c>
      <c r="H8" s="34" t="s">
        <v>9</v>
      </c>
      <c r="I8" s="34" t="s">
        <v>8</v>
      </c>
      <c r="J8" s="34" t="s">
        <v>9</v>
      </c>
      <c r="K8" s="34"/>
      <c r="L8" s="14"/>
    </row>
    <row r="9" spans="1:12" ht="24" customHeight="1">
      <c r="A9" s="5">
        <v>1</v>
      </c>
      <c r="B9" s="6" t="s">
        <v>122</v>
      </c>
      <c r="C9" s="2">
        <v>1</v>
      </c>
      <c r="D9" s="2" t="s">
        <v>25</v>
      </c>
      <c r="E9" s="7">
        <v>100</v>
      </c>
      <c r="F9" s="7">
        <f>E9*C9</f>
        <v>100</v>
      </c>
      <c r="G9" s="7">
        <v>100</v>
      </c>
      <c r="H9" s="7">
        <f t="shared" ref="H9:H14" si="0">C9*G9</f>
        <v>100</v>
      </c>
      <c r="I9" s="7">
        <v>100</v>
      </c>
      <c r="J9" s="7">
        <f t="shared" ref="J9:J14" si="1">C9*I9</f>
        <v>100</v>
      </c>
      <c r="K9" s="7"/>
      <c r="L9" s="8"/>
    </row>
    <row r="10" spans="1:12" ht="24" customHeight="1">
      <c r="A10" s="5">
        <v>2</v>
      </c>
      <c r="B10" s="6" t="s">
        <v>123</v>
      </c>
      <c r="C10" s="2">
        <v>6</v>
      </c>
      <c r="D10" s="2" t="s">
        <v>25</v>
      </c>
      <c r="E10" s="7">
        <v>100</v>
      </c>
      <c r="F10" s="7">
        <f>E10*C10</f>
        <v>600</v>
      </c>
      <c r="G10" s="7">
        <v>130</v>
      </c>
      <c r="H10" s="7">
        <f t="shared" si="0"/>
        <v>780</v>
      </c>
      <c r="I10" s="7">
        <v>125</v>
      </c>
      <c r="J10" s="7">
        <f t="shared" si="1"/>
        <v>750</v>
      </c>
      <c r="K10" s="7"/>
      <c r="L10" s="8"/>
    </row>
    <row r="11" spans="1:12" ht="23.25" customHeight="1">
      <c r="A11" s="5">
        <v>3</v>
      </c>
      <c r="B11" s="6" t="s">
        <v>124</v>
      </c>
      <c r="C11" s="2">
        <v>1</v>
      </c>
      <c r="D11" s="2" t="s">
        <v>25</v>
      </c>
      <c r="E11" s="7">
        <v>200</v>
      </c>
      <c r="F11" s="7">
        <f>C11*E11</f>
        <v>200</v>
      </c>
      <c r="G11" s="7">
        <v>200</v>
      </c>
      <c r="H11" s="7">
        <f t="shared" si="0"/>
        <v>200</v>
      </c>
      <c r="I11" s="7">
        <v>250</v>
      </c>
      <c r="J11" s="7">
        <f t="shared" si="1"/>
        <v>250</v>
      </c>
      <c r="K11" s="7"/>
      <c r="L11" s="8"/>
    </row>
    <row r="12" spans="1:12" ht="23.25" customHeight="1">
      <c r="A12" s="5">
        <v>4</v>
      </c>
      <c r="B12" s="6" t="s">
        <v>125</v>
      </c>
      <c r="C12" s="2">
        <v>1</v>
      </c>
      <c r="D12" s="2" t="s">
        <v>25</v>
      </c>
      <c r="E12" s="7">
        <v>160</v>
      </c>
      <c r="F12" s="7">
        <f>C12*E12</f>
        <v>160</v>
      </c>
      <c r="G12" s="7">
        <v>150</v>
      </c>
      <c r="H12" s="7">
        <f t="shared" si="0"/>
        <v>150</v>
      </c>
      <c r="I12" s="7">
        <v>150</v>
      </c>
      <c r="J12" s="7">
        <f t="shared" si="1"/>
        <v>150</v>
      </c>
      <c r="K12" s="15">
        <f>E16+G16+I16</f>
        <v>6590</v>
      </c>
      <c r="L12" s="8"/>
    </row>
    <row r="13" spans="1:12" ht="23.25" customHeight="1">
      <c r="A13" s="5">
        <v>5</v>
      </c>
      <c r="B13" s="6" t="s">
        <v>126</v>
      </c>
      <c r="C13" s="2">
        <v>250</v>
      </c>
      <c r="D13" s="2" t="s">
        <v>100</v>
      </c>
      <c r="E13" s="7">
        <v>3.1</v>
      </c>
      <c r="F13" s="7">
        <f>C13*E13</f>
        <v>775</v>
      </c>
      <c r="G13" s="7">
        <v>3.4</v>
      </c>
      <c r="H13" s="7">
        <f t="shared" si="0"/>
        <v>850</v>
      </c>
      <c r="I13" s="7">
        <v>3.5</v>
      </c>
      <c r="J13" s="7">
        <f t="shared" si="1"/>
        <v>875</v>
      </c>
      <c r="K13" s="32"/>
      <c r="L13" s="33"/>
    </row>
    <row r="14" spans="1:12" ht="23.25" customHeight="1">
      <c r="A14" s="5">
        <v>5</v>
      </c>
      <c r="B14" s="6" t="s">
        <v>127</v>
      </c>
      <c r="C14" s="2">
        <v>1</v>
      </c>
      <c r="D14" s="2" t="s">
        <v>25</v>
      </c>
      <c r="E14" s="7">
        <v>180</v>
      </c>
      <c r="F14" s="7">
        <f>C14*E14</f>
        <v>180</v>
      </c>
      <c r="G14" s="7">
        <v>150</v>
      </c>
      <c r="H14" s="7">
        <f t="shared" si="0"/>
        <v>150</v>
      </c>
      <c r="I14" s="7">
        <v>220</v>
      </c>
      <c r="J14" s="7">
        <f t="shared" si="1"/>
        <v>220</v>
      </c>
      <c r="K14" s="32"/>
      <c r="L14" s="33"/>
    </row>
    <row r="15" spans="1:12" ht="23.25" customHeight="1">
      <c r="A15" s="5"/>
      <c r="B15" s="6"/>
      <c r="C15" s="2"/>
      <c r="D15" s="2"/>
      <c r="E15" s="7"/>
      <c r="F15" s="7"/>
      <c r="G15" s="7"/>
      <c r="H15" s="7"/>
      <c r="I15" s="7"/>
      <c r="J15" s="7"/>
      <c r="K15" s="92" t="s">
        <v>31</v>
      </c>
      <c r="L15" s="93"/>
    </row>
    <row r="16" spans="1:12" ht="25.5" customHeight="1" thickBot="1">
      <c r="A16" s="4"/>
      <c r="B16" s="63" t="s">
        <v>10</v>
      </c>
      <c r="C16" s="64"/>
      <c r="D16" s="65"/>
      <c r="E16" s="66">
        <f>SUM(F9:F14)</f>
        <v>2015</v>
      </c>
      <c r="F16" s="67"/>
      <c r="G16" s="85">
        <f>H9+H10+H11+H12+H13+H14</f>
        <v>2230</v>
      </c>
      <c r="H16" s="86"/>
      <c r="I16" s="70">
        <f>J9+J10+J11+J12+J13+J14</f>
        <v>2345</v>
      </c>
      <c r="J16" s="87"/>
      <c r="K16" s="70">
        <f>(E16+G16+I16)/3</f>
        <v>2196.6666666666665</v>
      </c>
      <c r="L16" s="71"/>
    </row>
    <row r="17" spans="1:12" ht="7.5" customHeight="1" thickTop="1" thickBo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</row>
    <row r="18" spans="1:12" ht="21.75" customHeight="1" thickTop="1">
      <c r="A18" s="77" t="s">
        <v>16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9"/>
    </row>
    <row r="19" spans="1:12" ht="18.75" customHeight="1">
      <c r="A19" s="88" t="s">
        <v>18</v>
      </c>
      <c r="B19" s="69"/>
      <c r="C19" s="69"/>
      <c r="D19" s="69"/>
      <c r="E19" s="69"/>
      <c r="F19" s="69" t="s">
        <v>19</v>
      </c>
      <c r="G19" s="69"/>
      <c r="H19" s="69"/>
      <c r="I19" s="69"/>
      <c r="J19" s="69"/>
      <c r="K19" s="69"/>
      <c r="L19" s="95"/>
    </row>
    <row r="20" spans="1:12" ht="22.5" customHeight="1" thickBot="1">
      <c r="A20" s="98" t="str">
        <f>E7</f>
        <v>İrem Demir Doğrama</v>
      </c>
      <c r="B20" s="99"/>
      <c r="C20" s="99"/>
      <c r="D20" s="99"/>
      <c r="E20" s="99"/>
      <c r="F20" s="96">
        <f>E16</f>
        <v>2015</v>
      </c>
      <c r="G20" s="96"/>
      <c r="H20" s="96"/>
      <c r="I20" s="96"/>
      <c r="J20" s="96"/>
      <c r="K20" s="96"/>
      <c r="L20" s="97"/>
    </row>
    <row r="21" spans="1:12" ht="13.5" customHeight="1" thickTop="1">
      <c r="A21" s="102" t="s">
        <v>33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1:12" ht="1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1:12" ht="9.7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</row>
    <row r="24" spans="1:12" ht="22.5" customHeight="1">
      <c r="A24" s="103" t="s">
        <v>20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1:12" ht="18" customHeight="1">
      <c r="B25" s="1" t="s">
        <v>21</v>
      </c>
      <c r="C25" s="75" t="s">
        <v>26</v>
      </c>
      <c r="D25" s="75"/>
      <c r="E25" s="75"/>
      <c r="G25" s="75" t="s">
        <v>27</v>
      </c>
      <c r="H25" s="75"/>
      <c r="J25" s="101" t="s">
        <v>77</v>
      </c>
      <c r="K25" s="101"/>
      <c r="L25" s="101"/>
    </row>
    <row r="26" spans="1:12" ht="17.25" customHeight="1">
      <c r="B26" s="1" t="s">
        <v>22</v>
      </c>
      <c r="C26" s="75" t="s">
        <v>28</v>
      </c>
      <c r="D26" s="75"/>
      <c r="E26" s="75"/>
      <c r="G26" s="75"/>
      <c r="H26" s="75"/>
      <c r="J26" s="84" t="s">
        <v>85</v>
      </c>
      <c r="K26" s="84"/>
      <c r="L26" s="84"/>
    </row>
    <row r="27" spans="1:12" ht="18.75" customHeight="1">
      <c r="B27" s="35" t="s">
        <v>23</v>
      </c>
      <c r="C27" s="101"/>
      <c r="D27" s="101"/>
      <c r="E27" s="101"/>
      <c r="G27" s="101"/>
      <c r="H27" s="101"/>
      <c r="J27" s="101"/>
      <c r="K27" s="101"/>
    </row>
  </sheetData>
  <mergeCells count="38">
    <mergeCell ref="E5:L5"/>
    <mergeCell ref="A1:L1"/>
    <mergeCell ref="E2:L2"/>
    <mergeCell ref="A3:B3"/>
    <mergeCell ref="E3:L3"/>
    <mergeCell ref="E4:L4"/>
    <mergeCell ref="A6:A8"/>
    <mergeCell ref="B6:B8"/>
    <mergeCell ref="C6:C8"/>
    <mergeCell ref="D6:D8"/>
    <mergeCell ref="E6:L6"/>
    <mergeCell ref="E7:F7"/>
    <mergeCell ref="G7:H7"/>
    <mergeCell ref="I7:J7"/>
    <mergeCell ref="K7:L7"/>
    <mergeCell ref="K15:L15"/>
    <mergeCell ref="B16:D16"/>
    <mergeCell ref="E16:F16"/>
    <mergeCell ref="G16:H16"/>
    <mergeCell ref="I16:J16"/>
    <mergeCell ref="K16:L16"/>
    <mergeCell ref="A17:L17"/>
    <mergeCell ref="A18:L18"/>
    <mergeCell ref="A19:E19"/>
    <mergeCell ref="F19:L19"/>
    <mergeCell ref="A20:E20"/>
    <mergeCell ref="F20:L20"/>
    <mergeCell ref="C27:E27"/>
    <mergeCell ref="G27:H27"/>
    <mergeCell ref="J27:K27"/>
    <mergeCell ref="A21:L23"/>
    <mergeCell ref="A24:L24"/>
    <mergeCell ref="C25:E25"/>
    <mergeCell ref="G25:H25"/>
    <mergeCell ref="J25:L25"/>
    <mergeCell ref="C26:E26"/>
    <mergeCell ref="G26:H26"/>
    <mergeCell ref="J26:L26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topLeftCell="A28" zoomScale="85" zoomScaleNormal="85" workbookViewId="0">
      <selection activeCell="B38" sqref="B38"/>
    </sheetView>
  </sheetViews>
  <sheetFormatPr defaultRowHeight="15"/>
  <cols>
    <col min="1" max="1" width="4.7109375" style="1" customWidth="1"/>
    <col min="2" max="2" width="7.28515625" style="1" customWidth="1"/>
    <col min="3" max="3" width="39.140625" style="1" customWidth="1"/>
    <col min="4" max="4" width="6.85546875" style="1" customWidth="1"/>
    <col min="5" max="5" width="8" style="1" customWidth="1"/>
    <col min="6" max="6" width="12.85546875" style="46" customWidth="1"/>
    <col min="7" max="7" width="12.28515625" style="43" customWidth="1"/>
    <col min="8" max="8" width="10" style="43" customWidth="1"/>
    <col min="9" max="9" width="12.28515625" style="43" customWidth="1"/>
    <col min="10" max="11" width="12.7109375" style="43" customWidth="1"/>
    <col min="12" max="12" width="14.7109375" style="1" customWidth="1"/>
    <col min="13" max="16384" width="9.140625" style="1"/>
  </cols>
  <sheetData>
    <row r="1" spans="1:12" ht="26.25" customHeight="1">
      <c r="A1" s="49"/>
      <c r="B1" s="124" t="s">
        <v>0</v>
      </c>
      <c r="C1" s="124"/>
      <c r="D1" s="124"/>
      <c r="E1" s="124"/>
      <c r="F1" s="124"/>
      <c r="G1" s="124"/>
      <c r="H1" s="124"/>
      <c r="I1" s="124"/>
      <c r="J1" s="124"/>
      <c r="K1" s="124"/>
      <c r="L1" s="50"/>
    </row>
    <row r="2" spans="1:12" ht="15.75" customHeight="1">
      <c r="A2" s="51"/>
      <c r="B2" s="38" t="s">
        <v>1</v>
      </c>
      <c r="C2" s="38"/>
      <c r="D2" s="38"/>
      <c r="E2" s="39" t="s">
        <v>7</v>
      </c>
      <c r="F2" s="125" t="s">
        <v>13</v>
      </c>
      <c r="G2" s="125"/>
      <c r="H2" s="125"/>
      <c r="I2" s="125"/>
      <c r="J2" s="125"/>
      <c r="K2" s="125"/>
      <c r="L2" s="52"/>
    </row>
    <row r="3" spans="1:12" ht="14.25" customHeight="1">
      <c r="A3" s="51"/>
      <c r="B3" s="125" t="s">
        <v>14</v>
      </c>
      <c r="C3" s="125"/>
      <c r="D3" s="38"/>
      <c r="E3" s="39" t="s">
        <v>7</v>
      </c>
      <c r="F3" s="125" t="s">
        <v>78</v>
      </c>
      <c r="G3" s="125"/>
      <c r="H3" s="125"/>
      <c r="I3" s="125"/>
      <c r="J3" s="125"/>
      <c r="K3" s="125"/>
      <c r="L3" s="52"/>
    </row>
    <row r="4" spans="1:12" ht="30.75" customHeight="1">
      <c r="A4" s="51"/>
      <c r="B4" s="38" t="s">
        <v>2</v>
      </c>
      <c r="C4" s="38"/>
      <c r="D4" s="38"/>
      <c r="E4" s="39" t="s">
        <v>7</v>
      </c>
      <c r="F4" s="126"/>
      <c r="G4" s="126"/>
      <c r="H4" s="126"/>
      <c r="I4" s="126"/>
      <c r="J4" s="126"/>
      <c r="K4" s="126"/>
      <c r="L4" s="52"/>
    </row>
    <row r="5" spans="1:12" ht="15.75" customHeight="1">
      <c r="A5" s="51"/>
      <c r="B5" s="38" t="s">
        <v>3</v>
      </c>
      <c r="C5" s="38"/>
      <c r="D5" s="38"/>
      <c r="E5" s="39"/>
      <c r="F5" s="123"/>
      <c r="G5" s="123"/>
      <c r="H5" s="123"/>
      <c r="I5" s="123"/>
      <c r="J5" s="123"/>
      <c r="K5" s="123"/>
      <c r="L5" s="52"/>
    </row>
    <row r="6" spans="1:12" ht="21" customHeight="1">
      <c r="A6" s="51"/>
      <c r="B6" s="40" t="s">
        <v>4</v>
      </c>
      <c r="C6" s="40"/>
      <c r="D6" s="38"/>
      <c r="E6" s="41" t="s">
        <v>7</v>
      </c>
      <c r="F6" s="111"/>
      <c r="G6" s="111"/>
      <c r="H6" s="111"/>
      <c r="I6" s="111"/>
      <c r="J6" s="111"/>
      <c r="K6" s="111"/>
      <c r="L6" s="52"/>
    </row>
    <row r="7" spans="1:12" ht="25.5" customHeight="1">
      <c r="A7" s="51"/>
      <c r="B7" s="112" t="s">
        <v>5</v>
      </c>
      <c r="C7" s="118" t="s">
        <v>6</v>
      </c>
      <c r="D7" s="121" t="s">
        <v>130</v>
      </c>
      <c r="E7" s="121"/>
      <c r="F7" s="134" t="s">
        <v>17</v>
      </c>
      <c r="G7" s="135"/>
      <c r="H7" s="135"/>
      <c r="I7" s="135"/>
      <c r="J7" s="135"/>
      <c r="K7" s="135"/>
      <c r="L7" s="136"/>
    </row>
    <row r="8" spans="1:12" ht="81.75" customHeight="1">
      <c r="A8" s="51"/>
      <c r="B8" s="112"/>
      <c r="C8" s="118"/>
      <c r="D8" s="121"/>
      <c r="E8" s="121"/>
      <c r="F8" s="116"/>
      <c r="G8" s="120"/>
      <c r="H8" s="114"/>
      <c r="I8" s="115"/>
      <c r="J8" s="116"/>
      <c r="K8" s="117"/>
      <c r="L8" s="137" t="s">
        <v>132</v>
      </c>
    </row>
    <row r="9" spans="1:12" ht="31.5">
      <c r="A9" s="51"/>
      <c r="B9" s="113"/>
      <c r="C9" s="119"/>
      <c r="D9" s="122"/>
      <c r="E9" s="122"/>
      <c r="F9" s="44" t="s">
        <v>8</v>
      </c>
      <c r="G9" s="44" t="s">
        <v>9</v>
      </c>
      <c r="H9" s="44" t="s">
        <v>8</v>
      </c>
      <c r="I9" s="44" t="s">
        <v>9</v>
      </c>
      <c r="J9" s="44" t="s">
        <v>8</v>
      </c>
      <c r="K9" s="44" t="s">
        <v>9</v>
      </c>
      <c r="L9" s="138"/>
    </row>
    <row r="10" spans="1:12" ht="15.75">
      <c r="A10" s="51"/>
      <c r="B10" s="48">
        <v>1</v>
      </c>
      <c r="C10" s="19"/>
      <c r="D10" s="42"/>
      <c r="E10" s="42"/>
      <c r="F10" s="44"/>
      <c r="G10" s="44"/>
      <c r="H10" s="44"/>
      <c r="I10" s="44"/>
      <c r="J10" s="47"/>
      <c r="K10" s="47"/>
      <c r="L10" s="138"/>
    </row>
    <row r="11" spans="1:12" ht="15.75">
      <c r="A11" s="51"/>
      <c r="B11" s="48">
        <v>2</v>
      </c>
      <c r="C11" s="19"/>
      <c r="D11" s="42"/>
      <c r="E11" s="42"/>
      <c r="F11" s="44"/>
      <c r="G11" s="44"/>
      <c r="H11" s="44"/>
      <c r="I11" s="44"/>
      <c r="J11" s="47"/>
      <c r="K11" s="47"/>
      <c r="L11" s="138"/>
    </row>
    <row r="12" spans="1:12" ht="15.75">
      <c r="A12" s="51"/>
      <c r="B12" s="48">
        <v>3</v>
      </c>
      <c r="C12" s="19"/>
      <c r="D12" s="42"/>
      <c r="E12" s="42"/>
      <c r="F12" s="44"/>
      <c r="G12" s="44"/>
      <c r="H12" s="44"/>
      <c r="I12" s="44"/>
      <c r="J12" s="47"/>
      <c r="K12" s="47"/>
      <c r="L12" s="138"/>
    </row>
    <row r="13" spans="1:12" ht="15.75">
      <c r="A13" s="51"/>
      <c r="B13" s="48">
        <v>4</v>
      </c>
      <c r="C13" s="19"/>
      <c r="D13" s="42"/>
      <c r="E13" s="42"/>
      <c r="F13" s="44"/>
      <c r="G13" s="44"/>
      <c r="H13" s="44"/>
      <c r="I13" s="44"/>
      <c r="J13" s="47"/>
      <c r="K13" s="47"/>
      <c r="L13" s="138"/>
    </row>
    <row r="14" spans="1:12" ht="15.75">
      <c r="A14" s="51"/>
      <c r="B14" s="48">
        <v>5</v>
      </c>
      <c r="C14" s="19"/>
      <c r="D14" s="42"/>
      <c r="E14" s="42"/>
      <c r="F14" s="44"/>
      <c r="G14" s="44"/>
      <c r="H14" s="44"/>
      <c r="I14" s="44"/>
      <c r="J14" s="47"/>
      <c r="K14" s="47"/>
      <c r="L14" s="138"/>
    </row>
    <row r="15" spans="1:12" ht="15.75">
      <c r="A15" s="51"/>
      <c r="B15" s="48">
        <v>6</v>
      </c>
      <c r="C15" s="19"/>
      <c r="D15" s="42"/>
      <c r="E15" s="42"/>
      <c r="F15" s="44"/>
      <c r="G15" s="44"/>
      <c r="H15" s="44"/>
      <c r="I15" s="44"/>
      <c r="J15" s="47"/>
      <c r="K15" s="47"/>
      <c r="L15" s="138"/>
    </row>
    <row r="16" spans="1:12" ht="15.75">
      <c r="A16" s="51"/>
      <c r="B16" s="48">
        <v>7</v>
      </c>
      <c r="C16" s="19"/>
      <c r="D16" s="42"/>
      <c r="E16" s="42"/>
      <c r="F16" s="44"/>
      <c r="G16" s="44"/>
      <c r="H16" s="44"/>
      <c r="I16" s="44"/>
      <c r="J16" s="47"/>
      <c r="K16" s="47"/>
      <c r="L16" s="138"/>
    </row>
    <row r="17" spans="1:12" ht="15.75">
      <c r="A17" s="51"/>
      <c r="B17" s="48">
        <v>8</v>
      </c>
      <c r="C17" s="19"/>
      <c r="D17" s="42"/>
      <c r="E17" s="42"/>
      <c r="F17" s="44"/>
      <c r="G17" s="44"/>
      <c r="H17" s="44"/>
      <c r="I17" s="44"/>
      <c r="J17" s="47"/>
      <c r="K17" s="47"/>
      <c r="L17" s="138"/>
    </row>
    <row r="18" spans="1:12" ht="15.75">
      <c r="A18" s="51"/>
      <c r="B18" s="48">
        <v>9</v>
      </c>
      <c r="C18" s="19"/>
      <c r="D18" s="42"/>
      <c r="E18" s="42"/>
      <c r="F18" s="44"/>
      <c r="G18" s="44"/>
      <c r="H18" s="44"/>
      <c r="I18" s="44"/>
      <c r="J18" s="47"/>
      <c r="K18" s="47"/>
      <c r="L18" s="138"/>
    </row>
    <row r="19" spans="1:12" ht="15.75">
      <c r="A19" s="51"/>
      <c r="B19" s="48">
        <v>10</v>
      </c>
      <c r="C19" s="19"/>
      <c r="D19" s="42"/>
      <c r="E19" s="42"/>
      <c r="F19" s="44"/>
      <c r="G19" s="44"/>
      <c r="H19" s="44"/>
      <c r="I19" s="44"/>
      <c r="J19" s="47"/>
      <c r="K19" s="47"/>
      <c r="L19" s="138"/>
    </row>
    <row r="20" spans="1:12" ht="20.25" customHeight="1">
      <c r="A20" s="51"/>
      <c r="B20" s="48">
        <v>11</v>
      </c>
      <c r="C20" s="19"/>
      <c r="D20" s="42"/>
      <c r="E20" s="42"/>
      <c r="F20" s="44"/>
      <c r="G20" s="44"/>
      <c r="H20" s="44"/>
      <c r="I20" s="44"/>
      <c r="J20" s="47"/>
      <c r="K20" s="47"/>
      <c r="L20" s="138"/>
    </row>
    <row r="21" spans="1:12" ht="15.75">
      <c r="A21" s="51"/>
      <c r="B21" s="48">
        <v>12</v>
      </c>
      <c r="C21" s="19"/>
      <c r="D21" s="42"/>
      <c r="E21" s="42"/>
      <c r="F21" s="44"/>
      <c r="G21" s="44"/>
      <c r="H21" s="44"/>
      <c r="I21" s="44"/>
      <c r="J21" s="47"/>
      <c r="K21" s="47"/>
      <c r="L21" s="138"/>
    </row>
    <row r="22" spans="1:12" ht="15.75">
      <c r="A22" s="51"/>
      <c r="B22" s="48">
        <v>13</v>
      </c>
      <c r="C22" s="19"/>
      <c r="D22" s="42"/>
      <c r="E22" s="42"/>
      <c r="F22" s="44"/>
      <c r="G22" s="44"/>
      <c r="H22" s="44"/>
      <c r="I22" s="44"/>
      <c r="J22" s="47"/>
      <c r="K22" s="47"/>
      <c r="L22" s="138"/>
    </row>
    <row r="23" spans="1:12" ht="15.75">
      <c r="A23" s="51"/>
      <c r="B23" s="48">
        <v>14</v>
      </c>
      <c r="C23" s="19"/>
      <c r="D23" s="42"/>
      <c r="E23" s="42"/>
      <c r="F23" s="44"/>
      <c r="G23" s="44"/>
      <c r="H23" s="44"/>
      <c r="I23" s="44"/>
      <c r="J23" s="47"/>
      <c r="K23" s="47"/>
      <c r="L23" s="138"/>
    </row>
    <row r="24" spans="1:12" ht="17.100000000000001" customHeight="1">
      <c r="A24" s="51"/>
      <c r="B24" s="48"/>
      <c r="C24" s="118" t="s">
        <v>10</v>
      </c>
      <c r="D24" s="118"/>
      <c r="E24" s="118"/>
      <c r="F24" s="45"/>
      <c r="G24" s="37">
        <f>SUM(G10:G23)</f>
        <v>0</v>
      </c>
      <c r="H24" s="36"/>
      <c r="I24" s="37">
        <f>SUM(I10:I23)</f>
        <v>0</v>
      </c>
      <c r="J24" s="36"/>
      <c r="K24" s="37">
        <f>SUM(K10:K23)</f>
        <v>0</v>
      </c>
      <c r="L24" s="53">
        <f>(G24+I24+K24)/3</f>
        <v>0</v>
      </c>
    </row>
    <row r="25" spans="1:12" ht="21.75" customHeight="1">
      <c r="A25" s="51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54"/>
    </row>
    <row r="26" spans="1:12" ht="21.75" customHeight="1">
      <c r="A26" s="51"/>
      <c r="B26" s="118" t="s">
        <v>16</v>
      </c>
      <c r="C26" s="118"/>
      <c r="D26" s="118"/>
      <c r="E26" s="118"/>
      <c r="F26" s="118"/>
      <c r="G26" s="118"/>
      <c r="H26" s="118"/>
      <c r="I26" s="118"/>
      <c r="J26" s="118"/>
      <c r="K26" s="118"/>
      <c r="L26" s="55"/>
    </row>
    <row r="27" spans="1:12" ht="18.75" customHeight="1">
      <c r="A27" s="51"/>
      <c r="B27" s="118" t="s">
        <v>18</v>
      </c>
      <c r="C27" s="118"/>
      <c r="D27" s="118"/>
      <c r="E27" s="118"/>
      <c r="F27" s="118"/>
      <c r="G27" s="118" t="s">
        <v>131</v>
      </c>
      <c r="H27" s="118"/>
      <c r="I27" s="118"/>
      <c r="J27" s="118"/>
      <c r="K27" s="118"/>
      <c r="L27" s="55"/>
    </row>
    <row r="28" spans="1:12" ht="36" customHeight="1">
      <c r="A28" s="51"/>
      <c r="B28" s="139"/>
      <c r="C28" s="140"/>
      <c r="D28" s="140"/>
      <c r="E28" s="140"/>
      <c r="F28" s="141"/>
      <c r="G28" s="132"/>
      <c r="H28" s="133"/>
      <c r="I28" s="133"/>
      <c r="J28" s="133"/>
      <c r="K28" s="133"/>
      <c r="L28" s="55"/>
    </row>
    <row r="29" spans="1:12" ht="13.5" customHeight="1">
      <c r="A29" s="51"/>
      <c r="B29" s="145" t="s">
        <v>133</v>
      </c>
      <c r="C29" s="146"/>
      <c r="D29" s="146"/>
      <c r="E29" s="146"/>
      <c r="F29" s="146"/>
      <c r="G29" s="146"/>
      <c r="H29" s="146"/>
      <c r="I29" s="146"/>
      <c r="J29" s="146"/>
      <c r="K29" s="146"/>
      <c r="L29" s="52"/>
    </row>
    <row r="30" spans="1:12" ht="15" customHeight="1">
      <c r="A30" s="51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52"/>
    </row>
    <row r="31" spans="1:12" ht="19.5" customHeight="1">
      <c r="A31" s="51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52"/>
    </row>
    <row r="32" spans="1:12" ht="22.5" customHeight="1">
      <c r="A32" s="51"/>
      <c r="B32" s="148" t="s">
        <v>20</v>
      </c>
      <c r="C32" s="148"/>
      <c r="D32" s="148"/>
      <c r="E32" s="148"/>
      <c r="F32" s="148"/>
      <c r="G32" s="148"/>
      <c r="H32" s="148"/>
      <c r="I32" s="148"/>
      <c r="J32" s="148"/>
      <c r="K32" s="148"/>
      <c r="L32" s="52"/>
    </row>
    <row r="33" spans="1:12" ht="18" customHeight="1">
      <c r="A33" s="51"/>
      <c r="B33" s="38"/>
      <c r="C33" s="56" t="s">
        <v>21</v>
      </c>
      <c r="D33" s="149"/>
      <c r="E33" s="149"/>
      <c r="F33" s="149"/>
      <c r="G33" s="57"/>
      <c r="H33" s="127"/>
      <c r="I33" s="127"/>
      <c r="J33" s="128"/>
      <c r="K33" s="128"/>
      <c r="L33" s="52"/>
    </row>
    <row r="34" spans="1:12" ht="17.25" customHeight="1">
      <c r="A34" s="51"/>
      <c r="B34" s="38"/>
      <c r="C34" s="56" t="s">
        <v>22</v>
      </c>
      <c r="D34" s="129"/>
      <c r="E34" s="129"/>
      <c r="F34" s="129"/>
      <c r="G34" s="57"/>
      <c r="H34" s="127"/>
      <c r="I34" s="127"/>
      <c r="J34" s="130"/>
      <c r="K34" s="130"/>
      <c r="L34" s="52"/>
    </row>
    <row r="35" spans="1:12" ht="18.75" customHeight="1" thickBot="1">
      <c r="A35" s="58"/>
      <c r="B35" s="59"/>
      <c r="C35" s="60" t="s">
        <v>23</v>
      </c>
      <c r="D35" s="143"/>
      <c r="E35" s="143"/>
      <c r="F35" s="143"/>
      <c r="G35" s="61"/>
      <c r="H35" s="144"/>
      <c r="I35" s="144"/>
      <c r="J35" s="144"/>
      <c r="K35" s="144"/>
      <c r="L35" s="62"/>
    </row>
    <row r="36" spans="1:12">
      <c r="A36" s="131" t="s">
        <v>134</v>
      </c>
      <c r="B36" s="131"/>
      <c r="C36" s="131"/>
    </row>
  </sheetData>
  <mergeCells count="34">
    <mergeCell ref="A36:C36"/>
    <mergeCell ref="G28:K28"/>
    <mergeCell ref="F7:L7"/>
    <mergeCell ref="L8:L23"/>
    <mergeCell ref="B27:F27"/>
    <mergeCell ref="G27:K27"/>
    <mergeCell ref="B28:F28"/>
    <mergeCell ref="C24:E24"/>
    <mergeCell ref="B25:K25"/>
    <mergeCell ref="B26:K26"/>
    <mergeCell ref="D35:F35"/>
    <mergeCell ref="H35:I35"/>
    <mergeCell ref="J35:K35"/>
    <mergeCell ref="B29:K31"/>
    <mergeCell ref="B32:K32"/>
    <mergeCell ref="D33:F33"/>
    <mergeCell ref="H33:I33"/>
    <mergeCell ref="J33:K33"/>
    <mergeCell ref="D34:F34"/>
    <mergeCell ref="H34:I34"/>
    <mergeCell ref="J34:K34"/>
    <mergeCell ref="F5:K5"/>
    <mergeCell ref="B1:K1"/>
    <mergeCell ref="F2:K2"/>
    <mergeCell ref="B3:C3"/>
    <mergeCell ref="F3:K3"/>
    <mergeCell ref="F4:K4"/>
    <mergeCell ref="F6:K6"/>
    <mergeCell ref="B7:B9"/>
    <mergeCell ref="H8:I8"/>
    <mergeCell ref="J8:K8"/>
    <mergeCell ref="C7:C9"/>
    <mergeCell ref="F8:G8"/>
    <mergeCell ref="D7:E9"/>
  </mergeCells>
  <pageMargins left="0.7" right="0.7" top="0.75" bottom="0.75" header="0.3" footer="0.3"/>
  <pageSetup paperSize="9" scale="6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opLeftCell="A7" workbookViewId="0">
      <selection activeCell="P17" sqref="P17"/>
    </sheetView>
  </sheetViews>
  <sheetFormatPr defaultRowHeight="12.75"/>
  <cols>
    <col min="1" max="1" width="7.28515625" style="1" customWidth="1"/>
    <col min="2" max="2" width="31.140625" style="1" customWidth="1"/>
    <col min="3" max="3" width="12.42578125" style="1" customWidth="1"/>
    <col min="4" max="4" width="9.140625" style="1"/>
    <col min="5" max="5" width="10" style="1" customWidth="1"/>
    <col min="6" max="6" width="12.28515625" style="1" customWidth="1"/>
    <col min="7" max="7" width="10" style="1" customWidth="1"/>
    <col min="8" max="8" width="12.28515625" style="1" customWidth="1"/>
    <col min="9" max="9" width="11.28515625" style="1" customWidth="1"/>
    <col min="10" max="10" width="12.7109375" style="1" customWidth="1"/>
    <col min="11" max="12" width="9.5703125" style="1" customWidth="1"/>
    <col min="13" max="16384" width="9.140625" style="1"/>
  </cols>
  <sheetData>
    <row r="1" spans="1:12" ht="26.2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5.75" customHeight="1">
      <c r="A2" s="3" t="s">
        <v>1</v>
      </c>
      <c r="B2" s="3"/>
      <c r="C2" s="3"/>
      <c r="D2" s="9" t="s">
        <v>7</v>
      </c>
      <c r="E2" s="75" t="s">
        <v>13</v>
      </c>
      <c r="F2" s="75"/>
      <c r="G2" s="75"/>
      <c r="H2" s="75"/>
      <c r="I2" s="75"/>
      <c r="J2" s="75"/>
      <c r="K2" s="75"/>
      <c r="L2" s="75"/>
    </row>
    <row r="3" spans="1:12" ht="14.25" customHeight="1">
      <c r="A3" s="75" t="s">
        <v>14</v>
      </c>
      <c r="B3" s="75"/>
      <c r="C3" s="3"/>
      <c r="D3" s="9" t="s">
        <v>7</v>
      </c>
      <c r="E3" s="75" t="s">
        <v>80</v>
      </c>
      <c r="F3" s="75"/>
      <c r="G3" s="75"/>
      <c r="H3" s="75"/>
      <c r="I3" s="75"/>
      <c r="J3" s="75"/>
      <c r="K3" s="75"/>
      <c r="L3" s="75"/>
    </row>
    <row r="4" spans="1:12" ht="15" customHeight="1">
      <c r="A4" s="3" t="s">
        <v>2</v>
      </c>
      <c r="B4" s="3"/>
      <c r="C4" s="3"/>
      <c r="D4" s="9" t="s">
        <v>7</v>
      </c>
      <c r="E4" s="75" t="s">
        <v>81</v>
      </c>
      <c r="F4" s="75"/>
      <c r="G4" s="75"/>
      <c r="H4" s="75"/>
      <c r="I4" s="75"/>
      <c r="J4" s="75"/>
      <c r="K4" s="75"/>
      <c r="L4" s="75"/>
    </row>
    <row r="5" spans="1:12" ht="15.75" customHeight="1">
      <c r="A5" s="3" t="s">
        <v>3</v>
      </c>
      <c r="B5" s="3"/>
      <c r="C5" s="3"/>
      <c r="D5" s="9"/>
      <c r="E5" s="75"/>
      <c r="F5" s="75"/>
      <c r="G5" s="75"/>
      <c r="H5" s="75"/>
      <c r="I5" s="75"/>
      <c r="J5" s="75"/>
      <c r="K5" s="75"/>
      <c r="L5" s="75"/>
    </row>
    <row r="6" spans="1:12" ht="21" customHeight="1" thickBot="1">
      <c r="A6" s="12" t="s">
        <v>4</v>
      </c>
      <c r="B6" s="12"/>
      <c r="C6" s="3"/>
      <c r="D6" s="13" t="s">
        <v>7</v>
      </c>
      <c r="E6" s="76" t="s">
        <v>35</v>
      </c>
      <c r="F6" s="76"/>
      <c r="G6" s="76"/>
      <c r="H6" s="76"/>
      <c r="I6" s="76"/>
      <c r="J6" s="76"/>
      <c r="K6" s="76"/>
      <c r="L6" s="76"/>
    </row>
    <row r="7" spans="1:12" ht="25.5" customHeight="1" thickTop="1">
      <c r="A7" s="77" t="s">
        <v>5</v>
      </c>
      <c r="B7" s="78" t="s">
        <v>6</v>
      </c>
      <c r="C7" s="80" t="s">
        <v>11</v>
      </c>
      <c r="D7" s="78" t="s">
        <v>12</v>
      </c>
      <c r="E7" s="89" t="s">
        <v>17</v>
      </c>
      <c r="F7" s="90"/>
      <c r="G7" s="90"/>
      <c r="H7" s="90"/>
      <c r="I7" s="90"/>
      <c r="J7" s="90"/>
      <c r="K7" s="90"/>
      <c r="L7" s="91"/>
    </row>
    <row r="8" spans="1:12" ht="44.25" customHeight="1">
      <c r="A8" s="88"/>
      <c r="B8" s="69"/>
      <c r="C8" s="81"/>
      <c r="D8" s="69"/>
      <c r="E8" s="68" t="s">
        <v>82</v>
      </c>
      <c r="F8" s="69"/>
      <c r="G8" s="68" t="s">
        <v>83</v>
      </c>
      <c r="H8" s="69"/>
      <c r="I8" s="68" t="s">
        <v>84</v>
      </c>
      <c r="J8" s="69"/>
      <c r="K8" s="72"/>
      <c r="L8" s="73"/>
    </row>
    <row r="9" spans="1:12" ht="30.75" customHeight="1">
      <c r="A9" s="88"/>
      <c r="B9" s="69"/>
      <c r="C9" s="82"/>
      <c r="D9" s="69"/>
      <c r="E9" s="11" t="s">
        <v>8</v>
      </c>
      <c r="F9" s="11" t="s">
        <v>9</v>
      </c>
      <c r="G9" s="11" t="s">
        <v>8</v>
      </c>
      <c r="H9" s="11" t="s">
        <v>9</v>
      </c>
      <c r="I9" s="11" t="s">
        <v>8</v>
      </c>
      <c r="J9" s="11" t="s">
        <v>9</v>
      </c>
      <c r="K9" s="11"/>
      <c r="L9" s="14"/>
    </row>
    <row r="10" spans="1:12" ht="24" customHeight="1">
      <c r="A10" s="5">
        <v>1</v>
      </c>
      <c r="B10" s="6" t="s">
        <v>42</v>
      </c>
      <c r="C10" s="2">
        <v>68</v>
      </c>
      <c r="D10" s="2" t="s">
        <v>32</v>
      </c>
      <c r="E10" s="7">
        <v>4.8</v>
      </c>
      <c r="F10" s="7">
        <f>C10*E10</f>
        <v>326.39999999999998</v>
      </c>
      <c r="G10" s="7">
        <v>5</v>
      </c>
      <c r="H10" s="7">
        <f>G10*C10</f>
        <v>340</v>
      </c>
      <c r="I10" s="7">
        <v>5.0999999999999996</v>
      </c>
      <c r="J10" s="7">
        <f>I10*C10</f>
        <v>346.79999999999995</v>
      </c>
      <c r="K10" s="7"/>
      <c r="L10" s="8"/>
    </row>
    <row r="11" spans="1:12" ht="24" customHeight="1">
      <c r="A11" s="5">
        <v>2</v>
      </c>
      <c r="B11" s="6" t="s">
        <v>48</v>
      </c>
      <c r="C11" s="2">
        <v>50</v>
      </c>
      <c r="D11" s="2" t="s">
        <v>32</v>
      </c>
      <c r="E11" s="7">
        <v>4</v>
      </c>
      <c r="F11" s="7">
        <f>C11*E11</f>
        <v>200</v>
      </c>
      <c r="G11" s="7">
        <v>4.2</v>
      </c>
      <c r="H11" s="7">
        <f>G11*C11</f>
        <v>210</v>
      </c>
      <c r="I11" s="7">
        <v>4.3</v>
      </c>
      <c r="J11" s="7">
        <f>I11*C11</f>
        <v>215</v>
      </c>
      <c r="K11" s="7"/>
      <c r="L11" s="8"/>
    </row>
    <row r="12" spans="1:12" ht="23.25" customHeight="1">
      <c r="A12" s="5">
        <v>3</v>
      </c>
      <c r="B12" s="6"/>
      <c r="C12" s="2"/>
      <c r="D12" s="2"/>
      <c r="E12" s="7"/>
      <c r="F12" s="7"/>
      <c r="G12" s="7"/>
      <c r="H12" s="7"/>
      <c r="I12" s="7"/>
      <c r="J12" s="7"/>
      <c r="K12" s="7"/>
      <c r="L12" s="8"/>
    </row>
    <row r="13" spans="1:12" ht="23.25" customHeight="1">
      <c r="A13" s="5">
        <v>4</v>
      </c>
      <c r="B13" s="6" t="s">
        <v>36</v>
      </c>
      <c r="C13" s="2">
        <v>1</v>
      </c>
      <c r="D13" s="2" t="s">
        <v>25</v>
      </c>
      <c r="E13" s="7">
        <v>55</v>
      </c>
      <c r="F13" s="7">
        <f t="shared" ref="F13:F15" si="0">C13*E13</f>
        <v>55</v>
      </c>
      <c r="G13" s="7">
        <v>65</v>
      </c>
      <c r="H13" s="7">
        <f t="shared" ref="H13:H15" si="1">G13*C13</f>
        <v>65</v>
      </c>
      <c r="I13" s="7">
        <v>61</v>
      </c>
      <c r="J13" s="7">
        <f t="shared" ref="J13:J15" si="2">I13*C13</f>
        <v>61</v>
      </c>
      <c r="K13" s="7"/>
      <c r="L13" s="8"/>
    </row>
    <row r="14" spans="1:12" ht="23.25" customHeight="1">
      <c r="A14" s="5">
        <v>5</v>
      </c>
      <c r="B14" s="6" t="s">
        <v>37</v>
      </c>
      <c r="C14" s="2">
        <v>4</v>
      </c>
      <c r="D14" s="2" t="s">
        <v>25</v>
      </c>
      <c r="E14" s="7">
        <v>125</v>
      </c>
      <c r="F14" s="7">
        <f t="shared" si="0"/>
        <v>500</v>
      </c>
      <c r="G14" s="7">
        <v>140</v>
      </c>
      <c r="H14" s="7">
        <f t="shared" si="1"/>
        <v>560</v>
      </c>
      <c r="I14" s="7">
        <v>130</v>
      </c>
      <c r="J14" s="7">
        <f t="shared" si="2"/>
        <v>520</v>
      </c>
      <c r="K14" s="7"/>
      <c r="L14" s="8"/>
    </row>
    <row r="15" spans="1:12" ht="23.25" customHeight="1">
      <c r="A15" s="5">
        <v>6</v>
      </c>
      <c r="B15" s="6" t="s">
        <v>38</v>
      </c>
      <c r="C15" s="2">
        <v>4</v>
      </c>
      <c r="D15" s="2" t="s">
        <v>25</v>
      </c>
      <c r="E15" s="7">
        <v>25</v>
      </c>
      <c r="F15" s="7">
        <f t="shared" si="0"/>
        <v>100</v>
      </c>
      <c r="G15" s="7">
        <v>40</v>
      </c>
      <c r="H15" s="7">
        <f t="shared" si="1"/>
        <v>160</v>
      </c>
      <c r="I15" s="7">
        <v>30</v>
      </c>
      <c r="J15" s="7">
        <f t="shared" si="2"/>
        <v>120</v>
      </c>
      <c r="K15" s="15">
        <f>E18+G18+I18</f>
        <v>3779.2</v>
      </c>
      <c r="L15" s="8"/>
    </row>
    <row r="16" spans="1:12" ht="23.25" customHeight="1">
      <c r="A16" s="5">
        <v>7</v>
      </c>
      <c r="B16" s="6"/>
      <c r="C16" s="2"/>
      <c r="D16" s="2"/>
      <c r="E16" s="7"/>
      <c r="F16" s="7"/>
      <c r="G16" s="7"/>
      <c r="H16" s="7"/>
      <c r="I16" s="7"/>
      <c r="J16" s="7"/>
      <c r="K16" s="7"/>
      <c r="L16" s="8"/>
    </row>
    <row r="17" spans="1:12" ht="23.25" customHeight="1">
      <c r="A17" s="5">
        <v>8</v>
      </c>
      <c r="B17" s="6"/>
      <c r="C17" s="2"/>
      <c r="D17" s="2"/>
      <c r="E17" s="7"/>
      <c r="F17" s="7"/>
      <c r="G17" s="7"/>
      <c r="H17" s="7"/>
      <c r="I17" s="7"/>
      <c r="J17" s="7"/>
      <c r="K17" s="92" t="s">
        <v>31</v>
      </c>
      <c r="L17" s="93"/>
    </row>
    <row r="18" spans="1:12" ht="25.5" customHeight="1" thickBot="1">
      <c r="A18" s="4"/>
      <c r="B18" s="63" t="s">
        <v>10</v>
      </c>
      <c r="C18" s="64"/>
      <c r="D18" s="65"/>
      <c r="E18" s="66">
        <f>F10+F11+F12+F13+F14+F15+F16+F17</f>
        <v>1181.4000000000001</v>
      </c>
      <c r="F18" s="67"/>
      <c r="G18" s="85">
        <f>H10+H11+H12+H13+H14+H15+H16+H17</f>
        <v>1335</v>
      </c>
      <c r="H18" s="86"/>
      <c r="I18" s="70">
        <f>J10+J11+J12+J13+J14+J15+J16+J17</f>
        <v>1262.8</v>
      </c>
      <c r="J18" s="87"/>
      <c r="K18" s="70">
        <f>(E18+G18+I18)/3</f>
        <v>1259.7333333333333</v>
      </c>
      <c r="L18" s="71"/>
    </row>
    <row r="19" spans="1:12" ht="7.5" customHeight="1" thickTop="1" thickBo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</row>
    <row r="20" spans="1:12" ht="21.75" customHeight="1" thickTop="1">
      <c r="A20" s="77" t="s">
        <v>16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9"/>
    </row>
    <row r="21" spans="1:12" ht="18.75" customHeight="1">
      <c r="A21" s="88" t="s">
        <v>18</v>
      </c>
      <c r="B21" s="69"/>
      <c r="C21" s="69"/>
      <c r="D21" s="69"/>
      <c r="E21" s="69"/>
      <c r="F21" s="69" t="s">
        <v>19</v>
      </c>
      <c r="G21" s="69"/>
      <c r="H21" s="69"/>
      <c r="I21" s="69"/>
      <c r="J21" s="69"/>
      <c r="K21" s="69"/>
      <c r="L21" s="95"/>
    </row>
    <row r="22" spans="1:12" ht="22.5" customHeight="1" thickBot="1">
      <c r="A22" s="98" t="str">
        <f>E8</f>
        <v>Şimşek Tiçaret</v>
      </c>
      <c r="B22" s="99"/>
      <c r="C22" s="99"/>
      <c r="D22" s="99"/>
      <c r="E22" s="99"/>
      <c r="F22" s="96">
        <f>E18</f>
        <v>1181.4000000000001</v>
      </c>
      <c r="G22" s="96"/>
      <c r="H22" s="96"/>
      <c r="I22" s="96"/>
      <c r="J22" s="96"/>
      <c r="K22" s="96"/>
      <c r="L22" s="97"/>
    </row>
    <row r="23" spans="1:12" ht="13.5" customHeight="1" thickTop="1">
      <c r="A23" s="102" t="s">
        <v>33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</row>
    <row r="24" spans="1:12" ht="15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1:12" ht="9.7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ht="22.5" customHeight="1">
      <c r="A26" s="103" t="s">
        <v>20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1:12" ht="18" customHeight="1">
      <c r="B27" s="1" t="s">
        <v>21</v>
      </c>
      <c r="C27" s="75" t="s">
        <v>26</v>
      </c>
      <c r="D27" s="75"/>
      <c r="E27" s="75"/>
      <c r="G27" s="75" t="s">
        <v>27</v>
      </c>
      <c r="H27" s="75"/>
      <c r="J27" s="100" t="s">
        <v>30</v>
      </c>
      <c r="K27" s="101"/>
      <c r="L27" s="101"/>
    </row>
    <row r="28" spans="1:12" ht="17.25" customHeight="1">
      <c r="B28" s="1" t="s">
        <v>22</v>
      </c>
      <c r="C28" s="75" t="s">
        <v>28</v>
      </c>
      <c r="D28" s="75"/>
      <c r="E28" s="75"/>
      <c r="G28" s="75"/>
      <c r="H28" s="75"/>
      <c r="J28" s="84" t="s">
        <v>34</v>
      </c>
      <c r="K28" s="84"/>
      <c r="L28" s="84"/>
    </row>
    <row r="29" spans="1:12" ht="18.75" customHeight="1">
      <c r="B29" s="10" t="s">
        <v>23</v>
      </c>
      <c r="C29" s="101"/>
      <c r="D29" s="101"/>
      <c r="E29" s="101"/>
      <c r="G29" s="101"/>
      <c r="H29" s="101"/>
      <c r="J29" s="101"/>
      <c r="K29" s="101"/>
    </row>
  </sheetData>
  <mergeCells count="39">
    <mergeCell ref="A1:L1"/>
    <mergeCell ref="E2:L2"/>
    <mergeCell ref="E3:L3"/>
    <mergeCell ref="E5:L5"/>
    <mergeCell ref="C7:C9"/>
    <mergeCell ref="E8:F8"/>
    <mergeCell ref="G8:H8"/>
    <mergeCell ref="A3:B3"/>
    <mergeCell ref="K8:L8"/>
    <mergeCell ref="E7:L7"/>
    <mergeCell ref="I8:J8"/>
    <mergeCell ref="A19:L19"/>
    <mergeCell ref="F21:L21"/>
    <mergeCell ref="A20:L20"/>
    <mergeCell ref="E6:L6"/>
    <mergeCell ref="E4:L4"/>
    <mergeCell ref="B18:D18"/>
    <mergeCell ref="E18:F18"/>
    <mergeCell ref="G18:H18"/>
    <mergeCell ref="I18:J18"/>
    <mergeCell ref="A7:A9"/>
    <mergeCell ref="B7:B9"/>
    <mergeCell ref="D7:D9"/>
    <mergeCell ref="K18:L18"/>
    <mergeCell ref="K17:L17"/>
    <mergeCell ref="F22:L22"/>
    <mergeCell ref="A21:E21"/>
    <mergeCell ref="A22:E22"/>
    <mergeCell ref="A23:L25"/>
    <mergeCell ref="A26:L26"/>
    <mergeCell ref="C29:E29"/>
    <mergeCell ref="G29:H29"/>
    <mergeCell ref="J29:K29"/>
    <mergeCell ref="C28:E28"/>
    <mergeCell ref="G27:H27"/>
    <mergeCell ref="G28:H28"/>
    <mergeCell ref="J28:L28"/>
    <mergeCell ref="C27:E27"/>
    <mergeCell ref="J27:L27"/>
  </mergeCells>
  <phoneticPr fontId="0" type="noConversion"/>
  <pageMargins left="0.52" right="0.34" top="0.25" bottom="0.16" header="0.22" footer="0.16"/>
  <pageSetup paperSize="9" scale="9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topLeftCell="A4" workbookViewId="0">
      <selection activeCell="A27" sqref="A27:L30"/>
    </sheetView>
  </sheetViews>
  <sheetFormatPr defaultRowHeight="12.75"/>
  <cols>
    <col min="1" max="1" width="7.28515625" style="1" customWidth="1"/>
    <col min="2" max="2" width="31.140625" style="1" customWidth="1"/>
    <col min="3" max="3" width="12.42578125" style="1" customWidth="1"/>
    <col min="4" max="4" width="9.140625" style="1"/>
    <col min="5" max="5" width="10" style="1" customWidth="1"/>
    <col min="6" max="6" width="12.28515625" style="1" customWidth="1"/>
    <col min="7" max="7" width="10" style="1" customWidth="1"/>
    <col min="8" max="8" width="12.28515625" style="1" customWidth="1"/>
    <col min="9" max="9" width="11.28515625" style="1" customWidth="1"/>
    <col min="10" max="10" width="12.7109375" style="1" customWidth="1"/>
    <col min="11" max="12" width="9.5703125" style="1" customWidth="1"/>
    <col min="13" max="16384" width="9.140625" style="1"/>
  </cols>
  <sheetData>
    <row r="1" spans="1:12" ht="20.2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5.75" customHeight="1">
      <c r="A2" s="3" t="s">
        <v>1</v>
      </c>
      <c r="B2" s="3"/>
      <c r="C2" s="3"/>
      <c r="D2" s="9" t="s">
        <v>7</v>
      </c>
      <c r="E2" s="75" t="s">
        <v>13</v>
      </c>
      <c r="F2" s="75"/>
      <c r="G2" s="75"/>
      <c r="H2" s="75"/>
      <c r="I2" s="75"/>
      <c r="J2" s="75"/>
      <c r="K2" s="75"/>
      <c r="L2" s="75"/>
    </row>
    <row r="3" spans="1:12" ht="14.25" customHeight="1">
      <c r="A3" s="75" t="s">
        <v>14</v>
      </c>
      <c r="B3" s="75"/>
      <c r="C3" s="3"/>
      <c r="D3" s="9" t="s">
        <v>7</v>
      </c>
      <c r="E3" s="75" t="s">
        <v>80</v>
      </c>
      <c r="F3" s="75"/>
      <c r="G3" s="75"/>
      <c r="H3" s="75"/>
      <c r="I3" s="75"/>
      <c r="J3" s="75"/>
      <c r="K3" s="75"/>
      <c r="L3" s="75"/>
    </row>
    <row r="4" spans="1:12" ht="15" customHeight="1">
      <c r="A4" s="3" t="s">
        <v>2</v>
      </c>
      <c r="B4" s="3"/>
      <c r="C4" s="3"/>
      <c r="D4" s="9" t="s">
        <v>7</v>
      </c>
      <c r="E4" s="75" t="s">
        <v>81</v>
      </c>
      <c r="F4" s="75"/>
      <c r="G4" s="75"/>
      <c r="H4" s="75"/>
      <c r="I4" s="75"/>
      <c r="J4" s="75"/>
      <c r="K4" s="75"/>
      <c r="L4" s="75"/>
    </row>
    <row r="5" spans="1:12" ht="15.75" customHeight="1">
      <c r="A5" s="3" t="s">
        <v>3</v>
      </c>
      <c r="B5" s="3"/>
      <c r="C5" s="3"/>
      <c r="D5" s="9"/>
      <c r="E5" s="75"/>
      <c r="F5" s="75"/>
      <c r="G5" s="75"/>
      <c r="H5" s="75"/>
      <c r="I5" s="75"/>
      <c r="J5" s="75"/>
      <c r="K5" s="75"/>
      <c r="L5" s="75"/>
    </row>
    <row r="6" spans="1:12" ht="21" customHeight="1" thickBot="1">
      <c r="A6" s="3" t="s">
        <v>4</v>
      </c>
      <c r="B6" s="3"/>
      <c r="C6" s="3"/>
      <c r="D6" s="9" t="s">
        <v>7</v>
      </c>
      <c r="E6" s="107" t="s">
        <v>53</v>
      </c>
      <c r="F6" s="107"/>
      <c r="G6" s="107"/>
      <c r="H6" s="107"/>
      <c r="I6" s="107"/>
      <c r="J6" s="107"/>
      <c r="K6" s="107"/>
      <c r="L6" s="107"/>
    </row>
    <row r="7" spans="1:12" ht="25.5" customHeight="1" thickTop="1">
      <c r="A7" s="77" t="s">
        <v>5</v>
      </c>
      <c r="B7" s="78" t="s">
        <v>6</v>
      </c>
      <c r="C7" s="80" t="s">
        <v>11</v>
      </c>
      <c r="D7" s="78" t="s">
        <v>12</v>
      </c>
      <c r="E7" s="89" t="s">
        <v>17</v>
      </c>
      <c r="F7" s="90"/>
      <c r="G7" s="90"/>
      <c r="H7" s="90"/>
      <c r="I7" s="90"/>
      <c r="J7" s="90"/>
      <c r="K7" s="90"/>
      <c r="L7" s="91"/>
    </row>
    <row r="8" spans="1:12" ht="44.25" customHeight="1">
      <c r="A8" s="88"/>
      <c r="B8" s="69"/>
      <c r="C8" s="81"/>
      <c r="D8" s="69"/>
      <c r="E8" s="68" t="s">
        <v>82</v>
      </c>
      <c r="F8" s="69"/>
      <c r="G8" s="68" t="s">
        <v>83</v>
      </c>
      <c r="H8" s="69"/>
      <c r="I8" s="68" t="s">
        <v>84</v>
      </c>
      <c r="J8" s="69"/>
      <c r="K8" s="72"/>
      <c r="L8" s="73"/>
    </row>
    <row r="9" spans="1:12" ht="30.75" customHeight="1">
      <c r="A9" s="88"/>
      <c r="B9" s="108"/>
      <c r="C9" s="82"/>
      <c r="D9" s="69"/>
      <c r="E9" s="11" t="s">
        <v>8</v>
      </c>
      <c r="F9" s="11" t="s">
        <v>9</v>
      </c>
      <c r="G9" s="11" t="s">
        <v>8</v>
      </c>
      <c r="H9" s="11" t="s">
        <v>9</v>
      </c>
      <c r="I9" s="11" t="s">
        <v>8</v>
      </c>
      <c r="J9" s="11" t="s">
        <v>9</v>
      </c>
      <c r="K9" s="11" t="s">
        <v>8</v>
      </c>
      <c r="L9" s="14" t="s">
        <v>9</v>
      </c>
    </row>
    <row r="10" spans="1:12" ht="17.25" customHeight="1">
      <c r="A10" s="16">
        <v>1</v>
      </c>
      <c r="B10" s="18" t="s">
        <v>42</v>
      </c>
      <c r="C10" s="17">
        <v>68</v>
      </c>
      <c r="D10" s="2" t="s">
        <v>32</v>
      </c>
      <c r="E10" s="7">
        <v>4.8</v>
      </c>
      <c r="F10" s="7">
        <f>C10*E10</f>
        <v>326.39999999999998</v>
      </c>
      <c r="G10" s="7">
        <v>5</v>
      </c>
      <c r="H10" s="7">
        <f>G10*C10</f>
        <v>340</v>
      </c>
      <c r="I10" s="7">
        <v>5.0999999999999996</v>
      </c>
      <c r="J10" s="7">
        <f>I10*C10</f>
        <v>346.79999999999995</v>
      </c>
      <c r="K10" s="7"/>
      <c r="L10" s="8"/>
    </row>
    <row r="11" spans="1:12" ht="17.25" customHeight="1">
      <c r="A11" s="16">
        <v>2</v>
      </c>
      <c r="B11" s="18" t="s">
        <v>48</v>
      </c>
      <c r="C11" s="17">
        <v>50</v>
      </c>
      <c r="D11" s="2" t="s">
        <v>32</v>
      </c>
      <c r="E11" s="7">
        <v>4</v>
      </c>
      <c r="F11" s="7">
        <f>C11*E11</f>
        <v>200</v>
      </c>
      <c r="G11" s="7">
        <v>4.2</v>
      </c>
      <c r="H11" s="7">
        <f>G11*C11</f>
        <v>210</v>
      </c>
      <c r="I11" s="7">
        <v>4.3</v>
      </c>
      <c r="J11" s="7">
        <f>I11*C11</f>
        <v>215</v>
      </c>
      <c r="K11" s="7"/>
      <c r="L11" s="8"/>
    </row>
    <row r="12" spans="1:12" ht="17.25" customHeight="1">
      <c r="A12" s="16">
        <v>3</v>
      </c>
      <c r="B12" s="18"/>
      <c r="C12" s="17"/>
      <c r="D12" s="2"/>
      <c r="E12" s="7"/>
      <c r="F12" s="7"/>
      <c r="G12" s="7"/>
      <c r="H12" s="7"/>
      <c r="I12" s="7"/>
      <c r="J12" s="7"/>
      <c r="K12" s="7"/>
      <c r="L12" s="8"/>
    </row>
    <row r="13" spans="1:12" ht="17.25" customHeight="1">
      <c r="A13" s="16">
        <v>4</v>
      </c>
      <c r="B13" s="18" t="s">
        <v>40</v>
      </c>
      <c r="C13" s="17">
        <v>5</v>
      </c>
      <c r="D13" s="2" t="s">
        <v>49</v>
      </c>
      <c r="E13" s="7">
        <v>8.5</v>
      </c>
      <c r="F13" s="7">
        <f t="shared" ref="F13:F21" si="0">C13*E13</f>
        <v>42.5</v>
      </c>
      <c r="G13" s="7">
        <v>9</v>
      </c>
      <c r="H13" s="7">
        <f t="shared" ref="H13:H21" si="1">G13*C13</f>
        <v>45</v>
      </c>
      <c r="I13" s="7">
        <v>9.5</v>
      </c>
      <c r="J13" s="7">
        <f t="shared" ref="J13:J21" si="2">I13*C13</f>
        <v>47.5</v>
      </c>
      <c r="K13" s="7"/>
      <c r="L13" s="8"/>
    </row>
    <row r="14" spans="1:12" ht="17.25" customHeight="1">
      <c r="A14" s="16">
        <v>5</v>
      </c>
      <c r="B14" s="18" t="s">
        <v>41</v>
      </c>
      <c r="C14" s="17">
        <v>8</v>
      </c>
      <c r="D14" s="2" t="s">
        <v>25</v>
      </c>
      <c r="E14" s="7">
        <v>6</v>
      </c>
      <c r="F14" s="7">
        <f t="shared" si="0"/>
        <v>48</v>
      </c>
      <c r="G14" s="7">
        <v>6.5</v>
      </c>
      <c r="H14" s="7">
        <f t="shared" si="1"/>
        <v>52</v>
      </c>
      <c r="I14" s="7">
        <v>7</v>
      </c>
      <c r="J14" s="7">
        <f t="shared" si="2"/>
        <v>56</v>
      </c>
      <c r="K14" s="7"/>
      <c r="L14" s="8"/>
    </row>
    <row r="15" spans="1:12" ht="17.25" customHeight="1">
      <c r="A15" s="16">
        <v>6</v>
      </c>
      <c r="B15" s="18" t="s">
        <v>42</v>
      </c>
      <c r="C15" s="17">
        <v>50</v>
      </c>
      <c r="D15" s="2" t="s">
        <v>32</v>
      </c>
      <c r="E15" s="7">
        <v>6</v>
      </c>
      <c r="F15" s="7">
        <f t="shared" si="0"/>
        <v>300</v>
      </c>
      <c r="G15" s="7">
        <v>6.25</v>
      </c>
      <c r="H15" s="7">
        <f t="shared" si="1"/>
        <v>312.5</v>
      </c>
      <c r="I15" s="7">
        <v>6.75</v>
      </c>
      <c r="J15" s="7">
        <f t="shared" si="2"/>
        <v>337.5</v>
      </c>
      <c r="K15" s="7"/>
      <c r="L15" s="8"/>
    </row>
    <row r="16" spans="1:12" ht="17.25" customHeight="1">
      <c r="A16" s="16">
        <v>7</v>
      </c>
      <c r="B16" s="18" t="s">
        <v>43</v>
      </c>
      <c r="C16" s="17">
        <v>40</v>
      </c>
      <c r="D16" s="2" t="s">
        <v>32</v>
      </c>
      <c r="E16" s="7">
        <v>6.4</v>
      </c>
      <c r="F16" s="7">
        <f t="shared" si="0"/>
        <v>256</v>
      </c>
      <c r="G16" s="7">
        <v>6.5</v>
      </c>
      <c r="H16" s="7">
        <f t="shared" si="1"/>
        <v>260</v>
      </c>
      <c r="I16" s="7">
        <v>7</v>
      </c>
      <c r="J16" s="7">
        <f t="shared" si="2"/>
        <v>280</v>
      </c>
      <c r="K16" s="7"/>
      <c r="L16" s="8"/>
    </row>
    <row r="17" spans="1:12" ht="17.25" customHeight="1">
      <c r="A17" s="16">
        <v>8</v>
      </c>
      <c r="B17" s="18" t="s">
        <v>44</v>
      </c>
      <c r="C17" s="17">
        <v>10</v>
      </c>
      <c r="D17" s="2" t="s">
        <v>32</v>
      </c>
      <c r="E17" s="7">
        <v>8.5</v>
      </c>
      <c r="F17" s="7">
        <f t="shared" si="0"/>
        <v>85</v>
      </c>
      <c r="G17" s="7">
        <v>9</v>
      </c>
      <c r="H17" s="7">
        <f t="shared" si="1"/>
        <v>90</v>
      </c>
      <c r="I17" s="7">
        <v>10</v>
      </c>
      <c r="J17" s="7">
        <f t="shared" si="2"/>
        <v>100</v>
      </c>
      <c r="K17" s="7"/>
      <c r="L17" s="8"/>
    </row>
    <row r="18" spans="1:12" ht="17.25" customHeight="1">
      <c r="A18" s="16">
        <v>9</v>
      </c>
      <c r="B18" s="18" t="s">
        <v>45</v>
      </c>
      <c r="C18" s="17">
        <v>10</v>
      </c>
      <c r="D18" s="2" t="s">
        <v>32</v>
      </c>
      <c r="E18" s="7">
        <f>F10+F11+F12+F13+F14+F15+F16+F17</f>
        <v>1257.9000000000001</v>
      </c>
      <c r="F18" s="7">
        <f t="shared" si="0"/>
        <v>12579</v>
      </c>
      <c r="G18" s="7">
        <f>H10+H11+H12+H13+H14+H15+H16+H17</f>
        <v>1309.5</v>
      </c>
      <c r="H18" s="7">
        <f t="shared" si="1"/>
        <v>13095</v>
      </c>
      <c r="I18" s="7">
        <f>J10+J11+J12+J13+J14+J15+J16+J17</f>
        <v>1382.8</v>
      </c>
      <c r="J18" s="7">
        <f t="shared" si="2"/>
        <v>13828</v>
      </c>
      <c r="K18" s="7">
        <f>(E18+G18+I18)/3</f>
        <v>1316.7333333333333</v>
      </c>
      <c r="L18" s="8"/>
    </row>
    <row r="19" spans="1:12" ht="17.25" customHeight="1">
      <c r="A19" s="16">
        <v>10</v>
      </c>
      <c r="B19" s="18" t="s">
        <v>46</v>
      </c>
      <c r="C19" s="17">
        <v>20</v>
      </c>
      <c r="D19" s="2" t="s">
        <v>25</v>
      </c>
      <c r="E19" s="7">
        <v>7</v>
      </c>
      <c r="F19" s="7">
        <f t="shared" si="0"/>
        <v>140</v>
      </c>
      <c r="G19" s="7">
        <v>8</v>
      </c>
      <c r="H19" s="7">
        <f t="shared" si="1"/>
        <v>160</v>
      </c>
      <c r="I19" s="7">
        <v>9</v>
      </c>
      <c r="J19" s="7">
        <f t="shared" si="2"/>
        <v>180</v>
      </c>
      <c r="K19" s="7"/>
      <c r="L19" s="8"/>
    </row>
    <row r="20" spans="1:12" ht="17.25" customHeight="1">
      <c r="A20" s="16">
        <v>11</v>
      </c>
      <c r="B20" s="18" t="s">
        <v>47</v>
      </c>
      <c r="C20" s="17">
        <v>30</v>
      </c>
      <c r="D20" s="2" t="s">
        <v>25</v>
      </c>
      <c r="E20" s="7">
        <v>2.85</v>
      </c>
      <c r="F20" s="7">
        <f t="shared" si="0"/>
        <v>85.5</v>
      </c>
      <c r="G20" s="7">
        <v>3</v>
      </c>
      <c r="H20" s="7">
        <f t="shared" si="1"/>
        <v>90</v>
      </c>
      <c r="I20" s="7">
        <v>3.5</v>
      </c>
      <c r="J20" s="7">
        <f t="shared" si="2"/>
        <v>105</v>
      </c>
      <c r="K20" s="7"/>
      <c r="L20" s="8"/>
    </row>
    <row r="21" spans="1:12" ht="17.25" customHeight="1">
      <c r="A21" s="16">
        <v>12</v>
      </c>
      <c r="B21" s="18" t="s">
        <v>48</v>
      </c>
      <c r="C21" s="17">
        <v>10</v>
      </c>
      <c r="D21" s="2" t="s">
        <v>32</v>
      </c>
      <c r="E21" s="7">
        <v>3</v>
      </c>
      <c r="F21" s="7">
        <f t="shared" si="0"/>
        <v>30</v>
      </c>
      <c r="G21" s="7">
        <v>3.5</v>
      </c>
      <c r="H21" s="7">
        <f t="shared" si="1"/>
        <v>35</v>
      </c>
      <c r="I21" s="7">
        <v>4</v>
      </c>
      <c r="J21" s="7">
        <f t="shared" si="2"/>
        <v>40</v>
      </c>
      <c r="K21" s="15">
        <f>I22+G22+E22</f>
        <v>44317.7</v>
      </c>
      <c r="L21" s="8"/>
    </row>
    <row r="22" spans="1:12" ht="18.75" customHeight="1" thickBot="1">
      <c r="A22" s="4" t="str">
        <f>E8</f>
        <v>Şimşek Tiçaret</v>
      </c>
      <c r="B22" s="104" t="s">
        <v>10</v>
      </c>
      <c r="C22" s="105"/>
      <c r="D22" s="106"/>
      <c r="E22" s="66">
        <f>F10+F11+F12+F13+F14+F15+F16+F17+F18+F19+F20+F21</f>
        <v>14092.4</v>
      </c>
      <c r="F22" s="67"/>
      <c r="G22" s="85">
        <f>H10+H11+H12+H13+H14+H15+H16+H17+H18+H19+H20+H21</f>
        <v>14689.5</v>
      </c>
      <c r="H22" s="86"/>
      <c r="I22" s="85">
        <f>J10+J11+J12+J13+J14+J15+J16+J17+J18+J19+J20+J21</f>
        <v>15535.8</v>
      </c>
      <c r="J22" s="86"/>
      <c r="K22" s="70">
        <f>K21/3</f>
        <v>14772.566666666666</v>
      </c>
      <c r="L22" s="71"/>
    </row>
    <row r="23" spans="1:12" ht="7.5" customHeight="1" thickTop="1" thickBo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</row>
    <row r="24" spans="1:12" ht="21.75" customHeight="1" thickTop="1">
      <c r="A24" s="77" t="s">
        <v>16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9"/>
    </row>
    <row r="25" spans="1:12" ht="18.75" customHeight="1">
      <c r="A25" s="88" t="s">
        <v>18</v>
      </c>
      <c r="B25" s="69"/>
      <c r="C25" s="69"/>
      <c r="D25" s="69"/>
      <c r="E25" s="69"/>
      <c r="F25" s="69" t="s">
        <v>19</v>
      </c>
      <c r="G25" s="69"/>
      <c r="H25" s="69"/>
      <c r="I25" s="69"/>
      <c r="J25" s="69"/>
      <c r="K25" s="69"/>
      <c r="L25" s="95"/>
    </row>
    <row r="26" spans="1:12" ht="22.5" customHeight="1" thickBot="1">
      <c r="A26" s="98" t="str">
        <f>E8</f>
        <v>Şimşek Tiçaret</v>
      </c>
      <c r="B26" s="99"/>
      <c r="C26" s="99"/>
      <c r="D26" s="99"/>
      <c r="E26" s="99"/>
      <c r="F26" s="96">
        <f>E22</f>
        <v>14092.4</v>
      </c>
      <c r="G26" s="96"/>
      <c r="H26" s="96"/>
      <c r="I26" s="96"/>
      <c r="J26" s="96"/>
      <c r="K26" s="96"/>
      <c r="L26" s="97"/>
    </row>
    <row r="27" spans="1:12" ht="13.5" customHeight="1" thickTop="1">
      <c r="A27" s="102" t="s">
        <v>33</v>
      </c>
      <c r="B27" s="75"/>
      <c r="C27" s="75"/>
      <c r="D27" s="75"/>
      <c r="E27" s="75"/>
      <c r="F27" s="75"/>
      <c r="G27" s="75"/>
      <c r="H27" s="75"/>
      <c r="I27" s="75"/>
      <c r="J27" s="109"/>
      <c r="K27" s="75"/>
      <c r="L27" s="75"/>
    </row>
    <row r="28" spans="1:12" ht="1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1:12" ht="9.7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1:12" ht="22.5" customHeight="1">
      <c r="A30" s="103" t="s">
        <v>20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1:12" ht="18" customHeight="1">
      <c r="B31" s="1" t="s">
        <v>21</v>
      </c>
      <c r="C31" s="75" t="s">
        <v>26</v>
      </c>
      <c r="D31" s="75"/>
      <c r="E31" s="75"/>
      <c r="G31" s="75" t="s">
        <v>27</v>
      </c>
      <c r="H31" s="75"/>
      <c r="J31" s="101" t="s">
        <v>39</v>
      </c>
      <c r="K31" s="101"/>
      <c r="L31" s="101"/>
    </row>
    <row r="32" spans="1:12" ht="17.25" customHeight="1">
      <c r="B32" s="1" t="s">
        <v>22</v>
      </c>
      <c r="C32" s="75" t="s">
        <v>28</v>
      </c>
      <c r="D32" s="75"/>
      <c r="E32" s="75"/>
      <c r="G32" s="75"/>
      <c r="H32" s="75"/>
      <c r="J32" s="84" t="s">
        <v>24</v>
      </c>
      <c r="K32" s="84"/>
      <c r="L32" s="84"/>
    </row>
    <row r="33" spans="2:11" ht="18.75" customHeight="1">
      <c r="B33" s="10" t="s">
        <v>23</v>
      </c>
      <c r="C33" s="101"/>
      <c r="D33" s="101"/>
      <c r="E33" s="101"/>
      <c r="G33" s="101"/>
      <c r="H33" s="101"/>
      <c r="J33" s="101"/>
      <c r="K33" s="101"/>
    </row>
  </sheetData>
  <mergeCells count="38">
    <mergeCell ref="C33:E33"/>
    <mergeCell ref="G33:H33"/>
    <mergeCell ref="J33:K33"/>
    <mergeCell ref="C32:E32"/>
    <mergeCell ref="A27:L29"/>
    <mergeCell ref="A30:L30"/>
    <mergeCell ref="G31:H31"/>
    <mergeCell ref="G32:H32"/>
    <mergeCell ref="J32:L32"/>
    <mergeCell ref="C31:E31"/>
    <mergeCell ref="J31:L31"/>
    <mergeCell ref="G8:H8"/>
    <mergeCell ref="K22:L22"/>
    <mergeCell ref="K8:L8"/>
    <mergeCell ref="E7:L7"/>
    <mergeCell ref="I8:J8"/>
    <mergeCell ref="F26:L26"/>
    <mergeCell ref="A25:E25"/>
    <mergeCell ref="A26:E26"/>
    <mergeCell ref="A23:L23"/>
    <mergeCell ref="F25:L25"/>
    <mergeCell ref="A24:L24"/>
    <mergeCell ref="B22:D22"/>
    <mergeCell ref="E22:F22"/>
    <mergeCell ref="G22:H22"/>
    <mergeCell ref="A1:L1"/>
    <mergeCell ref="E2:L2"/>
    <mergeCell ref="E3:L3"/>
    <mergeCell ref="E5:L5"/>
    <mergeCell ref="E6:L6"/>
    <mergeCell ref="E4:L4"/>
    <mergeCell ref="A3:B3"/>
    <mergeCell ref="I22:J22"/>
    <mergeCell ref="A7:A9"/>
    <mergeCell ref="B7:B9"/>
    <mergeCell ref="D7:D9"/>
    <mergeCell ref="C7:C9"/>
    <mergeCell ref="E8:F8"/>
  </mergeCells>
  <phoneticPr fontId="0" type="noConversion"/>
  <pageMargins left="0.52" right="0.34" top="0.25" bottom="0.16" header="0.22" footer="0.16"/>
  <pageSetup paperSize="9" scale="95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topLeftCell="A10" workbookViewId="0">
      <selection activeCell="A28" sqref="A28:L30"/>
    </sheetView>
  </sheetViews>
  <sheetFormatPr defaultRowHeight="12.75"/>
  <cols>
    <col min="1" max="1" width="7.28515625" style="1" customWidth="1"/>
    <col min="2" max="2" width="31.140625" style="1" customWidth="1"/>
    <col min="3" max="3" width="12.42578125" style="1" customWidth="1"/>
    <col min="4" max="4" width="9.140625" style="1"/>
    <col min="5" max="5" width="10" style="1" customWidth="1"/>
    <col min="6" max="6" width="12.28515625" style="1" customWidth="1"/>
    <col min="7" max="7" width="10" style="1" customWidth="1"/>
    <col min="8" max="8" width="12.28515625" style="1" customWidth="1"/>
    <col min="9" max="9" width="11.28515625" style="1" customWidth="1"/>
    <col min="10" max="10" width="12.7109375" style="1" customWidth="1"/>
    <col min="11" max="12" width="9.5703125" style="1" customWidth="1"/>
    <col min="13" max="16384" width="9.140625" style="1"/>
  </cols>
  <sheetData>
    <row r="1" spans="1:12" ht="20.2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5.75" customHeight="1">
      <c r="A2" s="3" t="s">
        <v>1</v>
      </c>
      <c r="B2" s="3"/>
      <c r="C2" s="3"/>
      <c r="D2" s="9" t="s">
        <v>7</v>
      </c>
      <c r="E2" s="75" t="s">
        <v>13</v>
      </c>
      <c r="F2" s="75"/>
      <c r="G2" s="75"/>
      <c r="H2" s="75"/>
      <c r="I2" s="75"/>
      <c r="J2" s="75"/>
      <c r="K2" s="75"/>
      <c r="L2" s="75"/>
    </row>
    <row r="3" spans="1:12" ht="14.25" customHeight="1">
      <c r="A3" s="75" t="s">
        <v>14</v>
      </c>
      <c r="B3" s="75"/>
      <c r="C3" s="3"/>
      <c r="D3" s="9" t="s">
        <v>7</v>
      </c>
      <c r="E3" s="75" t="s">
        <v>15</v>
      </c>
      <c r="F3" s="75"/>
      <c r="G3" s="75"/>
      <c r="H3" s="75"/>
      <c r="I3" s="75"/>
      <c r="J3" s="75"/>
      <c r="K3" s="75"/>
      <c r="L3" s="75"/>
    </row>
    <row r="4" spans="1:12" ht="15" customHeight="1">
      <c r="A4" s="3" t="s">
        <v>2</v>
      </c>
      <c r="B4" s="3"/>
      <c r="C4" s="3"/>
      <c r="D4" s="9" t="s">
        <v>7</v>
      </c>
      <c r="E4" s="75" t="s">
        <v>54</v>
      </c>
      <c r="F4" s="75"/>
      <c r="G4" s="75"/>
      <c r="H4" s="75"/>
      <c r="I4" s="75"/>
      <c r="J4" s="75"/>
      <c r="K4" s="75"/>
      <c r="L4" s="75"/>
    </row>
    <row r="5" spans="1:12" ht="15.75" customHeight="1">
      <c r="A5" s="3" t="s">
        <v>3</v>
      </c>
      <c r="B5" s="3"/>
      <c r="C5" s="3"/>
      <c r="D5" s="9"/>
      <c r="E5" s="75"/>
      <c r="F5" s="75"/>
      <c r="G5" s="75"/>
      <c r="H5" s="75"/>
      <c r="I5" s="75"/>
      <c r="J5" s="75"/>
      <c r="K5" s="75"/>
      <c r="L5" s="75"/>
    </row>
    <row r="6" spans="1:12" ht="21" customHeight="1" thickBot="1">
      <c r="A6" s="3" t="s">
        <v>4</v>
      </c>
      <c r="B6" s="3"/>
      <c r="C6" s="3"/>
      <c r="D6" s="9" t="s">
        <v>7</v>
      </c>
      <c r="E6" s="107" t="s">
        <v>55</v>
      </c>
      <c r="F6" s="107"/>
      <c r="G6" s="107"/>
      <c r="H6" s="107"/>
      <c r="I6" s="107"/>
      <c r="J6" s="107"/>
      <c r="K6" s="107"/>
      <c r="L6" s="107"/>
    </row>
    <row r="7" spans="1:12" ht="18" customHeight="1" thickTop="1">
      <c r="A7" s="77" t="s">
        <v>5</v>
      </c>
      <c r="B7" s="78" t="s">
        <v>6</v>
      </c>
      <c r="C7" s="80" t="s">
        <v>11</v>
      </c>
      <c r="D7" s="78" t="s">
        <v>12</v>
      </c>
      <c r="E7" s="89" t="s">
        <v>17</v>
      </c>
      <c r="F7" s="90"/>
      <c r="G7" s="90"/>
      <c r="H7" s="90"/>
      <c r="I7" s="90"/>
      <c r="J7" s="90"/>
      <c r="K7" s="90"/>
      <c r="L7" s="91"/>
    </row>
    <row r="8" spans="1:12" ht="44.25" customHeight="1">
      <c r="A8" s="88"/>
      <c r="B8" s="69"/>
      <c r="C8" s="81"/>
      <c r="D8" s="69"/>
      <c r="E8" s="68" t="s">
        <v>50</v>
      </c>
      <c r="F8" s="69"/>
      <c r="G8" s="68" t="s">
        <v>51</v>
      </c>
      <c r="H8" s="69"/>
      <c r="I8" s="68" t="s">
        <v>52</v>
      </c>
      <c r="J8" s="69"/>
      <c r="K8" s="72"/>
      <c r="L8" s="73"/>
    </row>
    <row r="9" spans="1:12" ht="30.75" customHeight="1">
      <c r="A9" s="88"/>
      <c r="B9" s="108"/>
      <c r="C9" s="82"/>
      <c r="D9" s="69"/>
      <c r="E9" s="11" t="s">
        <v>8</v>
      </c>
      <c r="F9" s="11" t="s">
        <v>9</v>
      </c>
      <c r="G9" s="11" t="s">
        <v>8</v>
      </c>
      <c r="H9" s="11" t="s">
        <v>9</v>
      </c>
      <c r="I9" s="11" t="s">
        <v>8</v>
      </c>
      <c r="J9" s="11" t="s">
        <v>9</v>
      </c>
      <c r="K9" s="11" t="s">
        <v>8</v>
      </c>
      <c r="L9" s="14" t="s">
        <v>9</v>
      </c>
    </row>
    <row r="10" spans="1:12" ht="17.25" customHeight="1">
      <c r="A10" s="16">
        <v>1</v>
      </c>
      <c r="B10" s="19" t="s">
        <v>56</v>
      </c>
      <c r="C10" s="17">
        <v>30</v>
      </c>
      <c r="D10" s="2" t="s">
        <v>29</v>
      </c>
      <c r="E10" s="7">
        <v>12.5</v>
      </c>
      <c r="F10" s="7">
        <f t="shared" ref="F10:F22" si="0">C10*E10</f>
        <v>375</v>
      </c>
      <c r="G10" s="7">
        <v>13</v>
      </c>
      <c r="H10" s="7">
        <f t="shared" ref="H10:H22" si="1">G10*C10</f>
        <v>390</v>
      </c>
      <c r="I10" s="7">
        <v>13.5</v>
      </c>
      <c r="J10" s="7">
        <f t="shared" ref="J10:J22" si="2">I10*C10</f>
        <v>405</v>
      </c>
      <c r="K10" s="7"/>
      <c r="L10" s="8"/>
    </row>
    <row r="11" spans="1:12" ht="17.25" customHeight="1">
      <c r="A11" s="16">
        <v>2</v>
      </c>
      <c r="B11" s="19" t="s">
        <v>57</v>
      </c>
      <c r="C11" s="17">
        <v>120</v>
      </c>
      <c r="D11" s="2" t="s">
        <v>29</v>
      </c>
      <c r="E11" s="7">
        <v>1</v>
      </c>
      <c r="F11" s="7">
        <f t="shared" si="0"/>
        <v>120</v>
      </c>
      <c r="G11" s="7">
        <v>1.25</v>
      </c>
      <c r="H11" s="7">
        <f t="shared" si="1"/>
        <v>150</v>
      </c>
      <c r="I11" s="7">
        <v>1.5</v>
      </c>
      <c r="J11" s="7">
        <f t="shared" si="2"/>
        <v>180</v>
      </c>
      <c r="K11" s="7"/>
      <c r="L11" s="8"/>
    </row>
    <row r="12" spans="1:12" ht="17.25" customHeight="1">
      <c r="A12" s="16">
        <v>3</v>
      </c>
      <c r="B12" s="19" t="s">
        <v>58</v>
      </c>
      <c r="C12" s="17">
        <v>60</v>
      </c>
      <c r="D12" s="2" t="s">
        <v>29</v>
      </c>
      <c r="E12" s="7">
        <v>1.7</v>
      </c>
      <c r="F12" s="7">
        <f t="shared" si="0"/>
        <v>102</v>
      </c>
      <c r="G12" s="7">
        <v>1.9</v>
      </c>
      <c r="H12" s="7">
        <f t="shared" si="1"/>
        <v>114</v>
      </c>
      <c r="I12" s="7">
        <v>2</v>
      </c>
      <c r="J12" s="7">
        <f t="shared" si="2"/>
        <v>120</v>
      </c>
      <c r="K12" s="7"/>
      <c r="L12" s="8"/>
    </row>
    <row r="13" spans="1:12" ht="17.25" customHeight="1">
      <c r="A13" s="16">
        <v>4</v>
      </c>
      <c r="B13" s="19" t="s">
        <v>59</v>
      </c>
      <c r="C13" s="17">
        <v>200</v>
      </c>
      <c r="D13" s="2" t="s">
        <v>29</v>
      </c>
      <c r="E13" s="7">
        <v>1.3</v>
      </c>
      <c r="F13" s="7">
        <f t="shared" si="0"/>
        <v>260</v>
      </c>
      <c r="G13" s="7">
        <v>1.5</v>
      </c>
      <c r="H13" s="7">
        <f t="shared" si="1"/>
        <v>300</v>
      </c>
      <c r="I13" s="7">
        <v>1.75</v>
      </c>
      <c r="J13" s="7">
        <f t="shared" si="2"/>
        <v>350</v>
      </c>
      <c r="K13" s="7"/>
      <c r="L13" s="8"/>
    </row>
    <row r="14" spans="1:12" ht="17.25" customHeight="1">
      <c r="A14" s="16">
        <v>5</v>
      </c>
      <c r="B14" s="19" t="s">
        <v>60</v>
      </c>
      <c r="C14" s="17">
        <v>200</v>
      </c>
      <c r="D14" s="2" t="s">
        <v>29</v>
      </c>
      <c r="E14" s="7">
        <v>0.85</v>
      </c>
      <c r="F14" s="7">
        <f t="shared" si="0"/>
        <v>170</v>
      </c>
      <c r="G14" s="7">
        <v>1</v>
      </c>
      <c r="H14" s="7">
        <f t="shared" si="1"/>
        <v>200</v>
      </c>
      <c r="I14" s="7">
        <v>1.5</v>
      </c>
      <c r="J14" s="7">
        <f t="shared" si="2"/>
        <v>300</v>
      </c>
      <c r="K14" s="7"/>
      <c r="L14" s="8"/>
    </row>
    <row r="15" spans="1:12" ht="17.25" customHeight="1">
      <c r="A15" s="16">
        <v>6</v>
      </c>
      <c r="B15" s="19" t="s">
        <v>61</v>
      </c>
      <c r="C15" s="17">
        <v>50</v>
      </c>
      <c r="D15" s="2" t="s">
        <v>29</v>
      </c>
      <c r="E15" s="7">
        <v>8.5</v>
      </c>
      <c r="F15" s="7">
        <f t="shared" si="0"/>
        <v>425</v>
      </c>
      <c r="G15" s="7">
        <v>8.75</v>
      </c>
      <c r="H15" s="7">
        <f t="shared" si="1"/>
        <v>437.5</v>
      </c>
      <c r="I15" s="7">
        <v>9</v>
      </c>
      <c r="J15" s="7">
        <f t="shared" si="2"/>
        <v>450</v>
      </c>
      <c r="K15" s="7"/>
      <c r="L15" s="8"/>
    </row>
    <row r="16" spans="1:12" ht="17.25" customHeight="1">
      <c r="A16" s="16">
        <v>7</v>
      </c>
      <c r="B16" s="19" t="s">
        <v>62</v>
      </c>
      <c r="C16" s="17">
        <v>30</v>
      </c>
      <c r="D16" s="2" t="s">
        <v>25</v>
      </c>
      <c r="E16" s="7">
        <v>12.5</v>
      </c>
      <c r="F16" s="7">
        <f t="shared" si="0"/>
        <v>375</v>
      </c>
      <c r="G16" s="7">
        <v>14</v>
      </c>
      <c r="H16" s="7">
        <f t="shared" si="1"/>
        <v>420</v>
      </c>
      <c r="I16" s="7">
        <v>15</v>
      </c>
      <c r="J16" s="7">
        <f t="shared" si="2"/>
        <v>450</v>
      </c>
      <c r="K16" s="7"/>
      <c r="L16" s="8"/>
    </row>
    <row r="17" spans="1:12" ht="17.25" customHeight="1">
      <c r="A17" s="16">
        <v>8</v>
      </c>
      <c r="B17" s="19" t="s">
        <v>63</v>
      </c>
      <c r="C17" s="17">
        <v>25</v>
      </c>
      <c r="D17" s="2" t="s">
        <v>25</v>
      </c>
      <c r="E17" s="7">
        <v>5</v>
      </c>
      <c r="F17" s="7">
        <f t="shared" si="0"/>
        <v>125</v>
      </c>
      <c r="G17" s="7">
        <v>5.5</v>
      </c>
      <c r="H17" s="7">
        <f t="shared" si="1"/>
        <v>137.5</v>
      </c>
      <c r="I17" s="7">
        <v>6</v>
      </c>
      <c r="J17" s="7">
        <f t="shared" si="2"/>
        <v>150</v>
      </c>
      <c r="K17" s="7"/>
      <c r="L17" s="8"/>
    </row>
    <row r="18" spans="1:12" ht="17.25" customHeight="1">
      <c r="A18" s="16">
        <v>9</v>
      </c>
      <c r="B18" s="19" t="s">
        <v>64</v>
      </c>
      <c r="C18" s="17">
        <v>50</v>
      </c>
      <c r="D18" s="2" t="s">
        <v>25</v>
      </c>
      <c r="E18" s="7">
        <v>1.5</v>
      </c>
      <c r="F18" s="7">
        <f t="shared" si="0"/>
        <v>75</v>
      </c>
      <c r="G18" s="7">
        <v>1.75</v>
      </c>
      <c r="H18" s="7">
        <f t="shared" si="1"/>
        <v>87.5</v>
      </c>
      <c r="I18" s="7">
        <v>2</v>
      </c>
      <c r="J18" s="7">
        <f t="shared" si="2"/>
        <v>100</v>
      </c>
      <c r="K18" s="7"/>
      <c r="L18" s="8"/>
    </row>
    <row r="19" spans="1:12" ht="17.25" customHeight="1">
      <c r="A19" s="16">
        <v>10</v>
      </c>
      <c r="B19" s="19" t="s">
        <v>65</v>
      </c>
      <c r="C19" s="17">
        <v>50</v>
      </c>
      <c r="D19" s="2" t="s">
        <v>25</v>
      </c>
      <c r="E19" s="7">
        <v>1.5</v>
      </c>
      <c r="F19" s="7">
        <f t="shared" si="0"/>
        <v>75</v>
      </c>
      <c r="G19" s="7">
        <v>2</v>
      </c>
      <c r="H19" s="7">
        <f t="shared" si="1"/>
        <v>100</v>
      </c>
      <c r="I19" s="7">
        <v>2.5</v>
      </c>
      <c r="J19" s="7">
        <f t="shared" si="2"/>
        <v>125</v>
      </c>
      <c r="K19" s="7"/>
      <c r="L19" s="8"/>
    </row>
    <row r="20" spans="1:12" ht="17.25" customHeight="1">
      <c r="A20" s="16">
        <v>11</v>
      </c>
      <c r="B20" s="19" t="s">
        <v>66</v>
      </c>
      <c r="C20" s="17">
        <v>50</v>
      </c>
      <c r="D20" s="2" t="s">
        <v>25</v>
      </c>
      <c r="E20" s="7">
        <v>4</v>
      </c>
      <c r="F20" s="7">
        <f t="shared" si="0"/>
        <v>200</v>
      </c>
      <c r="G20" s="7">
        <v>4.5</v>
      </c>
      <c r="H20" s="7">
        <f t="shared" si="1"/>
        <v>225</v>
      </c>
      <c r="I20" s="7">
        <v>5</v>
      </c>
      <c r="J20" s="7">
        <f t="shared" si="2"/>
        <v>250</v>
      </c>
      <c r="K20" s="7"/>
      <c r="L20" s="8"/>
    </row>
    <row r="21" spans="1:12" ht="17.25" customHeight="1">
      <c r="A21" s="16">
        <v>12</v>
      </c>
      <c r="B21" s="19" t="s">
        <v>67</v>
      </c>
      <c r="C21" s="17">
        <v>10</v>
      </c>
      <c r="D21" s="2" t="s">
        <v>25</v>
      </c>
      <c r="E21" s="7">
        <v>15</v>
      </c>
      <c r="F21" s="7">
        <f t="shared" si="0"/>
        <v>150</v>
      </c>
      <c r="G21" s="7">
        <v>15.5</v>
      </c>
      <c r="H21" s="7">
        <f t="shared" si="1"/>
        <v>155</v>
      </c>
      <c r="I21" s="7">
        <v>16</v>
      </c>
      <c r="J21" s="7">
        <f t="shared" si="2"/>
        <v>160</v>
      </c>
      <c r="K21" s="7"/>
      <c r="L21" s="8"/>
    </row>
    <row r="22" spans="1:12" ht="17.25" customHeight="1">
      <c r="A22" s="16">
        <v>13</v>
      </c>
      <c r="B22" s="19" t="s">
        <v>68</v>
      </c>
      <c r="C22" s="17">
        <v>2</v>
      </c>
      <c r="D22" s="2" t="s">
        <v>25</v>
      </c>
      <c r="E22" s="7">
        <v>50</v>
      </c>
      <c r="F22" s="7">
        <f t="shared" si="0"/>
        <v>100</v>
      </c>
      <c r="G22" s="7">
        <v>55</v>
      </c>
      <c r="H22" s="7">
        <f t="shared" si="1"/>
        <v>110</v>
      </c>
      <c r="I22" s="7">
        <v>57.5</v>
      </c>
      <c r="J22" s="7">
        <f t="shared" si="2"/>
        <v>115</v>
      </c>
      <c r="K22" s="15">
        <f>I23+G23+E23</f>
        <v>8533.5</v>
      </c>
      <c r="L22" s="8"/>
    </row>
    <row r="23" spans="1:12" ht="18.75" customHeight="1" thickBot="1">
      <c r="A23" s="4"/>
      <c r="B23" s="104" t="s">
        <v>10</v>
      </c>
      <c r="C23" s="105"/>
      <c r="D23" s="106"/>
      <c r="E23" s="66">
        <f>F10+F11+F12+F13+F14+F15+F16+F17+F18+F19+F20+F21+F22</f>
        <v>2552</v>
      </c>
      <c r="F23" s="67"/>
      <c r="G23" s="85">
        <f>H10+H11+H12+H13+H14+H15+H16+H17+H18+H19+H20+H21+H22</f>
        <v>2826.5</v>
      </c>
      <c r="H23" s="86"/>
      <c r="I23" s="85">
        <f>J10+J11+J12+J13+J14+J15+J16+J17+J18+J19+J20+J21+J22</f>
        <v>3155</v>
      </c>
      <c r="J23" s="86"/>
      <c r="K23" s="70">
        <f>K22/3</f>
        <v>2844.5</v>
      </c>
      <c r="L23" s="71"/>
    </row>
    <row r="24" spans="1:12" ht="7.5" customHeight="1" thickTop="1" thickBo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</row>
    <row r="25" spans="1:12" ht="18" customHeight="1" thickTop="1">
      <c r="A25" s="77" t="s">
        <v>16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9"/>
    </row>
    <row r="26" spans="1:12" ht="18" customHeight="1">
      <c r="A26" s="88" t="s">
        <v>18</v>
      </c>
      <c r="B26" s="69"/>
      <c r="C26" s="69"/>
      <c r="D26" s="69"/>
      <c r="E26" s="69"/>
      <c r="F26" s="69" t="s">
        <v>19</v>
      </c>
      <c r="G26" s="69"/>
      <c r="H26" s="69"/>
      <c r="I26" s="69"/>
      <c r="J26" s="69"/>
      <c r="K26" s="69"/>
      <c r="L26" s="95"/>
    </row>
    <row r="27" spans="1:12" ht="18" customHeight="1" thickBot="1">
      <c r="A27" s="98" t="str">
        <f>E8</f>
        <v>Toprak BabaElektrik Hırdavat</v>
      </c>
      <c r="B27" s="99"/>
      <c r="C27" s="99"/>
      <c r="D27" s="99"/>
      <c r="E27" s="99"/>
      <c r="F27" s="96">
        <f>E23</f>
        <v>2552</v>
      </c>
      <c r="G27" s="96"/>
      <c r="H27" s="96"/>
      <c r="I27" s="96"/>
      <c r="J27" s="96"/>
      <c r="K27" s="96"/>
      <c r="L27" s="97"/>
    </row>
    <row r="28" spans="1:12" ht="13.5" customHeight="1" thickTop="1">
      <c r="A28" s="102" t="s">
        <v>33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1:12" ht="1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1:12" ht="9.7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1:12" ht="22.5" customHeight="1">
      <c r="A31" s="103" t="s">
        <v>20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1:12" ht="18" customHeight="1">
      <c r="B32" s="1" t="s">
        <v>21</v>
      </c>
      <c r="C32" s="75" t="s">
        <v>26</v>
      </c>
      <c r="D32" s="75"/>
      <c r="E32" s="75"/>
      <c r="G32" s="75" t="s">
        <v>27</v>
      </c>
      <c r="H32" s="75"/>
      <c r="J32" s="101" t="s">
        <v>39</v>
      </c>
      <c r="K32" s="101"/>
      <c r="L32" s="101"/>
    </row>
    <row r="33" spans="2:12" ht="17.25" customHeight="1">
      <c r="B33" s="1" t="s">
        <v>22</v>
      </c>
      <c r="C33" s="75" t="s">
        <v>28</v>
      </c>
      <c r="D33" s="75"/>
      <c r="E33" s="75"/>
      <c r="G33" s="75"/>
      <c r="H33" s="75"/>
      <c r="J33" s="84" t="s">
        <v>24</v>
      </c>
      <c r="K33" s="84"/>
      <c r="L33" s="84"/>
    </row>
    <row r="34" spans="2:12" ht="18.75" customHeight="1">
      <c r="B34" s="10" t="s">
        <v>23</v>
      </c>
      <c r="C34" s="101"/>
      <c r="D34" s="101"/>
      <c r="E34" s="101"/>
      <c r="G34" s="101"/>
      <c r="H34" s="101"/>
      <c r="J34" s="101"/>
      <c r="K34" s="101"/>
    </row>
  </sheetData>
  <mergeCells count="38">
    <mergeCell ref="A1:L1"/>
    <mergeCell ref="E2:L2"/>
    <mergeCell ref="E3:L3"/>
    <mergeCell ref="E5:L5"/>
    <mergeCell ref="C7:C9"/>
    <mergeCell ref="E8:F8"/>
    <mergeCell ref="G8:H8"/>
    <mergeCell ref="A3:B3"/>
    <mergeCell ref="K8:L8"/>
    <mergeCell ref="E7:L7"/>
    <mergeCell ref="I8:J8"/>
    <mergeCell ref="A7:A9"/>
    <mergeCell ref="B7:B9"/>
    <mergeCell ref="D7:D9"/>
    <mergeCell ref="A24:L24"/>
    <mergeCell ref="F26:L26"/>
    <mergeCell ref="A25:L25"/>
    <mergeCell ref="E6:L6"/>
    <mergeCell ref="E4:L4"/>
    <mergeCell ref="B23:D23"/>
    <mergeCell ref="E23:F23"/>
    <mergeCell ref="G23:H23"/>
    <mergeCell ref="I23:J23"/>
    <mergeCell ref="K23:L23"/>
    <mergeCell ref="F27:L27"/>
    <mergeCell ref="A26:E26"/>
    <mergeCell ref="A27:E27"/>
    <mergeCell ref="A28:L30"/>
    <mergeCell ref="A31:L31"/>
    <mergeCell ref="C34:E34"/>
    <mergeCell ref="G34:H34"/>
    <mergeCell ref="J34:K34"/>
    <mergeCell ref="C33:E33"/>
    <mergeCell ref="G32:H32"/>
    <mergeCell ref="G33:H33"/>
    <mergeCell ref="J33:L33"/>
    <mergeCell ref="C32:E32"/>
    <mergeCell ref="J32:L32"/>
  </mergeCells>
  <phoneticPr fontId="0" type="noConversion"/>
  <pageMargins left="0.52" right="0.34" top="0.25" bottom="0.16" header="0.22" footer="0.16"/>
  <pageSetup paperSize="9" scale="95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workbookViewId="0">
      <selection sqref="A1:XFD1048576"/>
    </sheetView>
  </sheetViews>
  <sheetFormatPr defaultRowHeight="12.75"/>
  <cols>
    <col min="1" max="1" width="7.28515625" style="1" customWidth="1"/>
    <col min="2" max="2" width="31.140625" style="1" customWidth="1"/>
    <col min="3" max="3" width="12.42578125" style="1" customWidth="1"/>
    <col min="4" max="4" width="9.140625" style="1"/>
    <col min="5" max="5" width="10" style="1" customWidth="1"/>
    <col min="6" max="6" width="12.28515625" style="1" customWidth="1"/>
    <col min="7" max="7" width="10" style="1" customWidth="1"/>
    <col min="8" max="8" width="12.28515625" style="1" customWidth="1"/>
    <col min="9" max="9" width="11.28515625" style="1" customWidth="1"/>
    <col min="10" max="10" width="12.7109375" style="1" customWidth="1"/>
    <col min="11" max="12" width="9.5703125" style="1" customWidth="1"/>
    <col min="13" max="16384" width="9.140625" style="1"/>
  </cols>
  <sheetData>
    <row r="1" spans="1:12" ht="26.2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9.5" customHeight="1">
      <c r="A2" s="3" t="s">
        <v>1</v>
      </c>
      <c r="B2" s="3"/>
      <c r="C2" s="3"/>
      <c r="D2" s="9" t="s">
        <v>7</v>
      </c>
      <c r="E2" s="75" t="s">
        <v>13</v>
      </c>
      <c r="F2" s="75"/>
      <c r="G2" s="75"/>
      <c r="H2" s="75"/>
      <c r="I2" s="75"/>
      <c r="J2" s="75"/>
      <c r="K2" s="75"/>
      <c r="L2" s="75"/>
    </row>
    <row r="3" spans="1:12" ht="19.5" customHeight="1">
      <c r="A3" s="75" t="s">
        <v>14</v>
      </c>
      <c r="B3" s="75"/>
      <c r="C3" s="3"/>
      <c r="D3" s="9" t="s">
        <v>7</v>
      </c>
      <c r="E3" s="75" t="s">
        <v>78</v>
      </c>
      <c r="F3" s="75"/>
      <c r="G3" s="75"/>
      <c r="H3" s="75"/>
      <c r="I3" s="75"/>
      <c r="J3" s="75"/>
      <c r="K3" s="75"/>
      <c r="L3" s="75"/>
    </row>
    <row r="4" spans="1:12" ht="19.5" customHeight="1">
      <c r="A4" s="3" t="s">
        <v>2</v>
      </c>
      <c r="B4" s="3"/>
      <c r="C4" s="3"/>
      <c r="D4" s="9" t="s">
        <v>7</v>
      </c>
      <c r="E4" s="75" t="s">
        <v>79</v>
      </c>
      <c r="F4" s="75"/>
      <c r="G4" s="75"/>
      <c r="H4" s="75"/>
      <c r="I4" s="75"/>
      <c r="J4" s="75"/>
      <c r="K4" s="75"/>
      <c r="L4" s="75"/>
    </row>
    <row r="5" spans="1:12" ht="19.5" customHeight="1" thickBot="1">
      <c r="A5" s="3" t="s">
        <v>3</v>
      </c>
      <c r="B5" s="3"/>
      <c r="C5" s="3"/>
      <c r="D5" s="9"/>
      <c r="E5" s="75"/>
      <c r="F5" s="75"/>
      <c r="G5" s="75"/>
      <c r="H5" s="75"/>
      <c r="I5" s="75"/>
      <c r="J5" s="75"/>
      <c r="K5" s="75"/>
      <c r="L5" s="75"/>
    </row>
    <row r="6" spans="1:12" ht="25.5" customHeight="1" thickTop="1">
      <c r="A6" s="77" t="s">
        <v>5</v>
      </c>
      <c r="B6" s="78" t="s">
        <v>6</v>
      </c>
      <c r="C6" s="80" t="s">
        <v>11</v>
      </c>
      <c r="D6" s="78" t="s">
        <v>12</v>
      </c>
      <c r="E6" s="89" t="s">
        <v>17</v>
      </c>
      <c r="F6" s="90"/>
      <c r="G6" s="90"/>
      <c r="H6" s="90"/>
      <c r="I6" s="90"/>
      <c r="J6" s="90"/>
      <c r="K6" s="90"/>
      <c r="L6" s="91"/>
    </row>
    <row r="7" spans="1:12" ht="44.25" customHeight="1">
      <c r="A7" s="88"/>
      <c r="B7" s="69"/>
      <c r="C7" s="81"/>
      <c r="D7" s="69"/>
      <c r="E7" s="68" t="s">
        <v>69</v>
      </c>
      <c r="F7" s="69"/>
      <c r="G7" s="68" t="s">
        <v>70</v>
      </c>
      <c r="H7" s="69"/>
      <c r="I7" s="68" t="s">
        <v>71</v>
      </c>
      <c r="J7" s="69"/>
      <c r="K7" s="72"/>
      <c r="L7" s="73"/>
    </row>
    <row r="8" spans="1:12" ht="30.75" customHeight="1">
      <c r="A8" s="88"/>
      <c r="B8" s="69"/>
      <c r="C8" s="82"/>
      <c r="D8" s="69"/>
      <c r="E8" s="11" t="s">
        <v>8</v>
      </c>
      <c r="F8" s="11" t="s">
        <v>9</v>
      </c>
      <c r="G8" s="11" t="s">
        <v>8</v>
      </c>
      <c r="H8" s="11" t="s">
        <v>9</v>
      </c>
      <c r="I8" s="11" t="s">
        <v>8</v>
      </c>
      <c r="J8" s="11" t="s">
        <v>9</v>
      </c>
      <c r="K8" s="11"/>
      <c r="L8" s="14"/>
    </row>
    <row r="9" spans="1:12" ht="24" customHeight="1">
      <c r="A9" s="5">
        <v>1</v>
      </c>
      <c r="B9" s="6" t="s">
        <v>72</v>
      </c>
      <c r="C9" s="2">
        <v>98</v>
      </c>
      <c r="D9" s="2" t="s">
        <v>76</v>
      </c>
      <c r="E9" s="7">
        <v>30</v>
      </c>
      <c r="F9" s="7">
        <f>E9*C9</f>
        <v>2940</v>
      </c>
      <c r="G9" s="7">
        <v>32</v>
      </c>
      <c r="H9" s="7">
        <f>G9*C9</f>
        <v>3136</v>
      </c>
      <c r="I9" s="7">
        <v>31.5</v>
      </c>
      <c r="J9" s="7">
        <f>I9*C9</f>
        <v>3087</v>
      </c>
      <c r="K9" s="7"/>
      <c r="L9" s="8"/>
    </row>
    <row r="10" spans="1:12" ht="24" customHeight="1">
      <c r="A10" s="5">
        <v>2</v>
      </c>
      <c r="B10" s="6" t="s">
        <v>73</v>
      </c>
      <c r="C10" s="2">
        <v>225</v>
      </c>
      <c r="D10" s="2" t="s">
        <v>75</v>
      </c>
      <c r="E10" s="7">
        <v>20</v>
      </c>
      <c r="F10" s="7">
        <f>E10*C10</f>
        <v>4500</v>
      </c>
      <c r="G10" s="7">
        <v>22.5</v>
      </c>
      <c r="H10" s="7">
        <f>G10*C10</f>
        <v>5062.5</v>
      </c>
      <c r="I10" s="7">
        <v>22</v>
      </c>
      <c r="J10" s="7">
        <f>I10*C10</f>
        <v>4950</v>
      </c>
      <c r="K10" s="7"/>
      <c r="L10" s="8"/>
    </row>
    <row r="11" spans="1:12" ht="23.25" customHeight="1">
      <c r="A11" s="5">
        <v>3</v>
      </c>
      <c r="B11" s="6" t="s">
        <v>74</v>
      </c>
      <c r="C11" s="2">
        <v>153</v>
      </c>
      <c r="D11" s="2" t="s">
        <v>76</v>
      </c>
      <c r="E11" s="7">
        <v>20</v>
      </c>
      <c r="F11" s="7">
        <f>E11*C11</f>
        <v>3060</v>
      </c>
      <c r="G11" s="7">
        <v>23</v>
      </c>
      <c r="H11" s="7">
        <f>G11*C11</f>
        <v>3519</v>
      </c>
      <c r="I11" s="7">
        <v>22</v>
      </c>
      <c r="J11" s="7">
        <f>I11*C11</f>
        <v>3366</v>
      </c>
      <c r="K11" s="7"/>
      <c r="L11" s="8"/>
    </row>
    <row r="12" spans="1:12" ht="23.25" customHeight="1">
      <c r="A12" s="5"/>
      <c r="B12" s="6"/>
      <c r="C12" s="2"/>
      <c r="D12" s="2"/>
      <c r="E12" s="7"/>
      <c r="F12" s="7"/>
      <c r="G12" s="7"/>
      <c r="H12" s="7"/>
      <c r="I12" s="7"/>
      <c r="J12" s="7"/>
      <c r="K12" s="7"/>
      <c r="L12" s="8"/>
    </row>
    <row r="13" spans="1:12" ht="23.25" customHeight="1">
      <c r="A13" s="5"/>
      <c r="B13" s="6"/>
      <c r="C13" s="2"/>
      <c r="D13" s="2"/>
      <c r="E13" s="7"/>
      <c r="F13" s="7"/>
      <c r="G13" s="7"/>
      <c r="H13" s="7"/>
      <c r="I13" s="7"/>
      <c r="J13" s="7"/>
      <c r="K13" s="7"/>
      <c r="L13" s="8"/>
    </row>
    <row r="14" spans="1:12" ht="23.25" customHeight="1">
      <c r="A14" s="5"/>
      <c r="B14" s="6"/>
      <c r="C14" s="2"/>
      <c r="D14" s="2"/>
      <c r="E14" s="7"/>
      <c r="F14" s="7"/>
      <c r="G14" s="7"/>
      <c r="H14" s="7"/>
      <c r="I14" s="7"/>
      <c r="J14" s="7"/>
      <c r="K14" s="15">
        <f>E17+G17+I17</f>
        <v>33620.5</v>
      </c>
      <c r="L14" s="8"/>
    </row>
    <row r="15" spans="1:12" ht="23.25" customHeight="1">
      <c r="A15" s="5"/>
      <c r="B15" s="6"/>
      <c r="C15" s="2"/>
      <c r="D15" s="2"/>
      <c r="E15" s="7"/>
      <c r="F15" s="7"/>
      <c r="G15" s="7"/>
      <c r="H15" s="7"/>
      <c r="I15" s="7"/>
      <c r="J15" s="7"/>
      <c r="K15" s="7"/>
      <c r="L15" s="8"/>
    </row>
    <row r="16" spans="1:12" ht="23.25" customHeight="1">
      <c r="A16" s="5"/>
      <c r="B16" s="6"/>
      <c r="C16" s="2"/>
      <c r="D16" s="2"/>
      <c r="E16" s="7"/>
      <c r="F16" s="7"/>
      <c r="G16" s="7"/>
      <c r="H16" s="7"/>
      <c r="I16" s="7"/>
      <c r="J16" s="7"/>
      <c r="K16" s="92" t="s">
        <v>31</v>
      </c>
      <c r="L16" s="93"/>
    </row>
    <row r="17" spans="1:12" ht="25.5" customHeight="1" thickBot="1">
      <c r="A17" s="4"/>
      <c r="B17" s="63" t="s">
        <v>10</v>
      </c>
      <c r="C17" s="64"/>
      <c r="D17" s="65"/>
      <c r="E17" s="66">
        <f>F9+F10+F11+F12+F13+F14+F15+F16</f>
        <v>10500</v>
      </c>
      <c r="F17" s="67"/>
      <c r="G17" s="85">
        <f>H9+H10+H11+H12+H13+H14+H15+H16</f>
        <v>11717.5</v>
      </c>
      <c r="H17" s="86"/>
      <c r="I17" s="70">
        <f>J9+J10+J11+J12+J13+J14+J15+J16</f>
        <v>11403</v>
      </c>
      <c r="J17" s="87"/>
      <c r="K17" s="70">
        <f>K14/3</f>
        <v>11206.833333333334</v>
      </c>
      <c r="L17" s="71"/>
    </row>
    <row r="18" spans="1:12" ht="7.5" customHeight="1" thickTop="1" thickBo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</row>
    <row r="19" spans="1:12" ht="21.75" customHeight="1" thickTop="1">
      <c r="A19" s="77" t="s">
        <v>16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9"/>
    </row>
    <row r="20" spans="1:12" ht="18.75" customHeight="1">
      <c r="A20" s="88" t="s">
        <v>18</v>
      </c>
      <c r="B20" s="69"/>
      <c r="C20" s="69"/>
      <c r="D20" s="69"/>
      <c r="E20" s="69"/>
      <c r="F20" s="69" t="s">
        <v>19</v>
      </c>
      <c r="G20" s="69"/>
      <c r="H20" s="69"/>
      <c r="I20" s="69"/>
      <c r="J20" s="69"/>
      <c r="K20" s="69"/>
      <c r="L20" s="95"/>
    </row>
    <row r="21" spans="1:12" ht="22.5" customHeight="1" thickBot="1">
      <c r="A21" s="98" t="str">
        <f>E7</f>
        <v>Tuncer Yapı</v>
      </c>
      <c r="B21" s="99"/>
      <c r="C21" s="99"/>
      <c r="D21" s="99"/>
      <c r="E21" s="99"/>
      <c r="F21" s="96">
        <f>E17</f>
        <v>10500</v>
      </c>
      <c r="G21" s="96"/>
      <c r="H21" s="96"/>
      <c r="I21" s="96"/>
      <c r="J21" s="96"/>
      <c r="K21" s="96"/>
      <c r="L21" s="97"/>
    </row>
    <row r="22" spans="1:12" ht="13.5" customHeight="1" thickTop="1">
      <c r="A22" s="102" t="s">
        <v>33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1:12" ht="1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</row>
    <row r="24" spans="1:12" ht="9.75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1:12" ht="22.5" customHeight="1">
      <c r="A25" s="103" t="s">
        <v>20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1:12" ht="18" customHeight="1">
      <c r="B26" s="1" t="s">
        <v>21</v>
      </c>
      <c r="C26" s="75" t="s">
        <v>26</v>
      </c>
      <c r="D26" s="75"/>
      <c r="E26" s="75"/>
      <c r="G26" s="75" t="s">
        <v>27</v>
      </c>
      <c r="H26" s="75"/>
      <c r="J26" s="101" t="s">
        <v>77</v>
      </c>
      <c r="K26" s="101"/>
      <c r="L26" s="101"/>
    </row>
    <row r="27" spans="1:12" ht="17.25" customHeight="1">
      <c r="B27" s="1" t="s">
        <v>22</v>
      </c>
      <c r="C27" s="75" t="s">
        <v>28</v>
      </c>
      <c r="D27" s="75"/>
      <c r="E27" s="75"/>
      <c r="G27" s="75"/>
      <c r="H27" s="75"/>
      <c r="J27" s="84" t="s">
        <v>24</v>
      </c>
      <c r="K27" s="84"/>
      <c r="L27" s="84"/>
    </row>
    <row r="28" spans="1:12" ht="18.75" customHeight="1">
      <c r="B28" s="10" t="s">
        <v>23</v>
      </c>
      <c r="C28" s="101"/>
      <c r="D28" s="101"/>
      <c r="E28" s="101"/>
      <c r="G28" s="101"/>
      <c r="H28" s="101"/>
      <c r="J28" s="101"/>
      <c r="K28" s="101"/>
    </row>
  </sheetData>
  <mergeCells count="38">
    <mergeCell ref="E6:L6"/>
    <mergeCell ref="I7:J7"/>
    <mergeCell ref="K16:L16"/>
    <mergeCell ref="A1:L1"/>
    <mergeCell ref="E2:L2"/>
    <mergeCell ref="E3:L3"/>
    <mergeCell ref="E5:L5"/>
    <mergeCell ref="E4:L4"/>
    <mergeCell ref="A3:B3"/>
    <mergeCell ref="A6:A8"/>
    <mergeCell ref="B6:B8"/>
    <mergeCell ref="D6:D8"/>
    <mergeCell ref="C6:C8"/>
    <mergeCell ref="E7:F7"/>
    <mergeCell ref="G7:H7"/>
    <mergeCell ref="K7:L7"/>
    <mergeCell ref="A18:L18"/>
    <mergeCell ref="F20:L20"/>
    <mergeCell ref="A19:L19"/>
    <mergeCell ref="G17:H17"/>
    <mergeCell ref="I17:J17"/>
    <mergeCell ref="B17:D17"/>
    <mergeCell ref="E17:F17"/>
    <mergeCell ref="K17:L17"/>
    <mergeCell ref="F21:L21"/>
    <mergeCell ref="A20:E20"/>
    <mergeCell ref="A21:E21"/>
    <mergeCell ref="A22:L24"/>
    <mergeCell ref="A25:L25"/>
    <mergeCell ref="C28:E28"/>
    <mergeCell ref="G28:H28"/>
    <mergeCell ref="J28:K28"/>
    <mergeCell ref="C27:E27"/>
    <mergeCell ref="G26:H26"/>
    <mergeCell ref="G27:H27"/>
    <mergeCell ref="J27:L27"/>
    <mergeCell ref="C26:E26"/>
    <mergeCell ref="J26:L26"/>
  </mergeCells>
  <phoneticPr fontId="0" type="noConversion"/>
  <pageMargins left="0.52" right="0.34" top="0.25" bottom="0.16" header="0.22" footer="0.16"/>
  <pageSetup paperSize="9" scale="95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opLeftCell="A34" workbookViewId="0">
      <selection activeCell="P18" sqref="P18"/>
    </sheetView>
  </sheetViews>
  <sheetFormatPr defaultRowHeight="12.75"/>
  <cols>
    <col min="1" max="1" width="7.28515625" style="1" customWidth="1"/>
    <col min="2" max="2" width="31.140625" style="1" customWidth="1"/>
    <col min="3" max="3" width="12.42578125" style="1" customWidth="1"/>
    <col min="4" max="4" width="9.140625" style="1"/>
    <col min="5" max="5" width="10" style="1" customWidth="1"/>
    <col min="6" max="6" width="12.28515625" style="1" customWidth="1"/>
    <col min="7" max="7" width="10" style="1" customWidth="1"/>
    <col min="8" max="8" width="12.28515625" style="1" customWidth="1"/>
    <col min="9" max="9" width="11.28515625" style="1" customWidth="1"/>
    <col min="10" max="10" width="12.7109375" style="1" customWidth="1"/>
    <col min="11" max="12" width="9.5703125" style="1" customWidth="1"/>
    <col min="13" max="16384" width="9.140625" style="1"/>
  </cols>
  <sheetData>
    <row r="1" spans="1:12" ht="26.2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5.75" customHeight="1">
      <c r="A2" s="3" t="s">
        <v>1</v>
      </c>
      <c r="B2" s="3"/>
      <c r="C2" s="3"/>
      <c r="D2" s="9" t="s">
        <v>7</v>
      </c>
      <c r="E2" s="75" t="s">
        <v>13</v>
      </c>
      <c r="F2" s="75"/>
      <c r="G2" s="75"/>
      <c r="H2" s="75"/>
      <c r="I2" s="75"/>
      <c r="J2" s="75"/>
      <c r="K2" s="75"/>
      <c r="L2" s="75"/>
    </row>
    <row r="3" spans="1:12" ht="14.25" customHeight="1">
      <c r="A3" s="75" t="s">
        <v>14</v>
      </c>
      <c r="B3" s="75"/>
      <c r="C3" s="3"/>
      <c r="D3" s="9" t="s">
        <v>7</v>
      </c>
      <c r="E3" s="75" t="s">
        <v>80</v>
      </c>
      <c r="F3" s="75"/>
      <c r="G3" s="75"/>
      <c r="H3" s="75"/>
      <c r="I3" s="75"/>
      <c r="J3" s="75"/>
      <c r="K3" s="75"/>
      <c r="L3" s="75"/>
    </row>
    <row r="4" spans="1:12" ht="15" customHeight="1">
      <c r="A4" s="3" t="s">
        <v>2</v>
      </c>
      <c r="B4" s="3"/>
      <c r="C4" s="3"/>
      <c r="D4" s="9" t="s">
        <v>7</v>
      </c>
      <c r="E4" s="75" t="s">
        <v>81</v>
      </c>
      <c r="F4" s="75"/>
      <c r="G4" s="75"/>
      <c r="H4" s="75"/>
      <c r="I4" s="75"/>
      <c r="J4" s="75"/>
      <c r="K4" s="75"/>
      <c r="L4" s="75"/>
    </row>
    <row r="5" spans="1:12" ht="15.75" customHeight="1">
      <c r="A5" s="3" t="s">
        <v>3</v>
      </c>
      <c r="B5" s="3"/>
      <c r="C5" s="3"/>
      <c r="D5" s="9"/>
      <c r="E5" s="75"/>
      <c r="F5" s="75"/>
      <c r="G5" s="75"/>
      <c r="H5" s="75"/>
      <c r="I5" s="75"/>
      <c r="J5" s="75"/>
      <c r="K5" s="75"/>
      <c r="L5" s="75"/>
    </row>
    <row r="6" spans="1:12" ht="21" customHeight="1" thickBot="1">
      <c r="A6" s="12" t="s">
        <v>4</v>
      </c>
      <c r="B6" s="12"/>
      <c r="C6" s="3"/>
      <c r="D6" s="13" t="s">
        <v>7</v>
      </c>
      <c r="E6" s="110"/>
      <c r="F6" s="76"/>
      <c r="G6" s="76"/>
      <c r="H6" s="76"/>
      <c r="I6" s="76"/>
      <c r="J6" s="76"/>
      <c r="K6" s="76"/>
      <c r="L6" s="76"/>
    </row>
    <row r="7" spans="1:12" ht="25.5" customHeight="1" thickTop="1">
      <c r="A7" s="77" t="s">
        <v>5</v>
      </c>
      <c r="B7" s="78" t="s">
        <v>6</v>
      </c>
      <c r="C7" s="80" t="s">
        <v>11</v>
      </c>
      <c r="D7" s="78" t="s">
        <v>12</v>
      </c>
      <c r="E7" s="89" t="s">
        <v>17</v>
      </c>
      <c r="F7" s="90"/>
      <c r="G7" s="90"/>
      <c r="H7" s="90"/>
      <c r="I7" s="90"/>
      <c r="J7" s="90"/>
      <c r="K7" s="90"/>
      <c r="L7" s="91"/>
    </row>
    <row r="8" spans="1:12" ht="44.25" customHeight="1">
      <c r="A8" s="88"/>
      <c r="B8" s="69"/>
      <c r="C8" s="81"/>
      <c r="D8" s="69"/>
      <c r="E8" s="68" t="s">
        <v>82</v>
      </c>
      <c r="F8" s="69"/>
      <c r="G8" s="68" t="s">
        <v>83</v>
      </c>
      <c r="H8" s="69"/>
      <c r="I8" s="68" t="s">
        <v>84</v>
      </c>
      <c r="J8" s="69"/>
      <c r="K8" s="72"/>
      <c r="L8" s="73"/>
    </row>
    <row r="9" spans="1:12" ht="30.75" customHeight="1">
      <c r="A9" s="88"/>
      <c r="B9" s="69"/>
      <c r="C9" s="82"/>
      <c r="D9" s="69"/>
      <c r="E9" s="11" t="s">
        <v>8</v>
      </c>
      <c r="F9" s="11" t="s">
        <v>9</v>
      </c>
      <c r="G9" s="11" t="s">
        <v>8</v>
      </c>
      <c r="H9" s="11" t="s">
        <v>9</v>
      </c>
      <c r="I9" s="11" t="s">
        <v>8</v>
      </c>
      <c r="J9" s="11" t="s">
        <v>9</v>
      </c>
      <c r="K9" s="11"/>
      <c r="L9" s="14"/>
    </row>
    <row r="10" spans="1:12" ht="24" customHeight="1">
      <c r="A10" s="5">
        <v>1</v>
      </c>
      <c r="B10" s="6" t="s">
        <v>42</v>
      </c>
      <c r="C10" s="2">
        <v>68</v>
      </c>
      <c r="D10" s="2" t="s">
        <v>32</v>
      </c>
      <c r="E10" s="7">
        <v>4.8</v>
      </c>
      <c r="F10" s="7">
        <f>C10*E10</f>
        <v>326.39999999999998</v>
      </c>
      <c r="G10" s="7">
        <v>5</v>
      </c>
      <c r="H10" s="7">
        <f>G10*C10</f>
        <v>340</v>
      </c>
      <c r="I10" s="7">
        <v>5.0999999999999996</v>
      </c>
      <c r="J10" s="7">
        <f>I10*C10</f>
        <v>346.79999999999995</v>
      </c>
      <c r="K10" s="7"/>
      <c r="L10" s="8"/>
    </row>
    <row r="11" spans="1:12" ht="24" customHeight="1">
      <c r="A11" s="5">
        <v>2</v>
      </c>
      <c r="B11" s="6" t="s">
        <v>48</v>
      </c>
      <c r="C11" s="2">
        <v>50</v>
      </c>
      <c r="D11" s="2" t="s">
        <v>32</v>
      </c>
      <c r="E11" s="7">
        <v>4</v>
      </c>
      <c r="F11" s="7">
        <f>C11*E11</f>
        <v>200</v>
      </c>
      <c r="G11" s="7">
        <v>4.2</v>
      </c>
      <c r="H11" s="7">
        <f>G11*C11</f>
        <v>210</v>
      </c>
      <c r="I11" s="7">
        <v>4.3</v>
      </c>
      <c r="J11" s="7">
        <f>I11*C11</f>
        <v>215</v>
      </c>
      <c r="K11" s="7"/>
      <c r="L11" s="8"/>
    </row>
    <row r="12" spans="1:12" ht="23.25" customHeight="1">
      <c r="A12" s="5">
        <v>3</v>
      </c>
      <c r="B12" s="6"/>
      <c r="C12" s="2"/>
      <c r="D12" s="2"/>
      <c r="E12" s="7"/>
      <c r="F12" s="7"/>
      <c r="G12" s="7"/>
      <c r="H12" s="7"/>
      <c r="I12" s="7"/>
      <c r="J12" s="7"/>
      <c r="K12" s="7"/>
      <c r="L12" s="8"/>
    </row>
    <row r="13" spans="1:12" ht="23.25" customHeight="1">
      <c r="A13" s="5">
        <v>4</v>
      </c>
      <c r="B13" s="6"/>
      <c r="C13" s="2"/>
      <c r="D13" s="2"/>
      <c r="E13" s="7"/>
      <c r="F13" s="7"/>
      <c r="G13" s="7"/>
      <c r="H13" s="7"/>
      <c r="I13" s="7"/>
      <c r="J13" s="7"/>
      <c r="K13" s="7"/>
      <c r="L13" s="8"/>
    </row>
    <row r="14" spans="1:12" ht="23.25" customHeight="1">
      <c r="A14" s="5">
        <v>5</v>
      </c>
      <c r="B14" s="6"/>
      <c r="C14" s="2"/>
      <c r="D14" s="2"/>
      <c r="E14" s="7"/>
      <c r="F14" s="7"/>
      <c r="G14" s="7"/>
      <c r="H14" s="7"/>
      <c r="I14" s="7"/>
      <c r="J14" s="7"/>
      <c r="K14" s="7"/>
      <c r="L14" s="8"/>
    </row>
    <row r="15" spans="1:12" ht="23.25" customHeight="1">
      <c r="A15" s="5">
        <v>6</v>
      </c>
      <c r="B15" s="6"/>
      <c r="C15" s="2"/>
      <c r="D15" s="2"/>
      <c r="E15" s="7"/>
      <c r="F15" s="7"/>
      <c r="G15" s="7"/>
      <c r="H15" s="7"/>
      <c r="I15" s="7"/>
      <c r="J15" s="7"/>
      <c r="K15" s="15">
        <f>E18+G18+I18</f>
        <v>1638.2</v>
      </c>
      <c r="L15" s="8"/>
    </row>
    <row r="16" spans="1:12" ht="23.25" customHeight="1">
      <c r="A16" s="5">
        <v>7</v>
      </c>
      <c r="B16" s="6"/>
      <c r="C16" s="2"/>
      <c r="D16" s="2"/>
      <c r="E16" s="7"/>
      <c r="F16" s="7"/>
      <c r="G16" s="7"/>
      <c r="H16" s="7"/>
      <c r="I16" s="7"/>
      <c r="J16" s="7"/>
      <c r="K16" s="7"/>
      <c r="L16" s="8"/>
    </row>
    <row r="17" spans="1:12" ht="23.25" customHeight="1">
      <c r="A17" s="5">
        <v>8</v>
      </c>
      <c r="B17" s="6"/>
      <c r="C17" s="2"/>
      <c r="D17" s="2"/>
      <c r="E17" s="7"/>
      <c r="F17" s="7"/>
      <c r="G17" s="7"/>
      <c r="H17" s="7"/>
      <c r="I17" s="7"/>
      <c r="J17" s="7"/>
      <c r="K17" s="92" t="s">
        <v>31</v>
      </c>
      <c r="L17" s="93"/>
    </row>
    <row r="18" spans="1:12" ht="25.5" customHeight="1" thickBot="1">
      <c r="A18" s="4"/>
      <c r="B18" s="63" t="s">
        <v>10</v>
      </c>
      <c r="C18" s="64"/>
      <c r="D18" s="65"/>
      <c r="E18" s="66">
        <f>F10+F11+F12+F13+F14+F15+F16+F17</f>
        <v>526.4</v>
      </c>
      <c r="F18" s="67"/>
      <c r="G18" s="85">
        <f>H10+H11+H12+H13+H14+H15+H16+H17</f>
        <v>550</v>
      </c>
      <c r="H18" s="86"/>
      <c r="I18" s="70">
        <f>J10+J11+J12+J13+J14+J15+J16+J17</f>
        <v>561.79999999999995</v>
      </c>
      <c r="J18" s="87"/>
      <c r="K18" s="70">
        <f>(E18+G18+I18)/3</f>
        <v>546.06666666666672</v>
      </c>
      <c r="L18" s="71"/>
    </row>
    <row r="19" spans="1:12" ht="7.5" customHeight="1" thickTop="1" thickBo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</row>
    <row r="20" spans="1:12" ht="21.75" customHeight="1" thickTop="1">
      <c r="A20" s="77" t="s">
        <v>16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9"/>
    </row>
    <row r="21" spans="1:12" ht="18.75" customHeight="1">
      <c r="A21" s="88" t="s">
        <v>18</v>
      </c>
      <c r="B21" s="69"/>
      <c r="C21" s="69"/>
      <c r="D21" s="69"/>
      <c r="E21" s="69"/>
      <c r="F21" s="69" t="s">
        <v>19</v>
      </c>
      <c r="G21" s="69"/>
      <c r="H21" s="69"/>
      <c r="I21" s="69"/>
      <c r="J21" s="69"/>
      <c r="K21" s="69"/>
      <c r="L21" s="95"/>
    </row>
    <row r="22" spans="1:12" ht="22.5" customHeight="1" thickBot="1">
      <c r="A22" s="98" t="str">
        <f>E8</f>
        <v>Şimşek Tiçaret</v>
      </c>
      <c r="B22" s="99"/>
      <c r="C22" s="99"/>
      <c r="D22" s="99"/>
      <c r="E22" s="99"/>
      <c r="F22" s="96">
        <f>E18</f>
        <v>526.4</v>
      </c>
      <c r="G22" s="96"/>
      <c r="H22" s="96"/>
      <c r="I22" s="96"/>
      <c r="J22" s="96"/>
      <c r="K22" s="96"/>
      <c r="L22" s="97"/>
    </row>
    <row r="23" spans="1:12" ht="13.5" customHeight="1" thickTop="1">
      <c r="A23" s="102" t="s">
        <v>33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</row>
    <row r="24" spans="1:12" ht="15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1:12" ht="9.7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ht="22.5" customHeight="1">
      <c r="A26" s="103" t="s">
        <v>20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1:12" ht="18" customHeight="1">
      <c r="B27" s="1" t="s">
        <v>21</v>
      </c>
      <c r="C27" s="75" t="s">
        <v>26</v>
      </c>
      <c r="D27" s="75"/>
      <c r="E27" s="75"/>
      <c r="G27" s="75" t="s">
        <v>27</v>
      </c>
      <c r="H27" s="75"/>
      <c r="J27" s="100" t="s">
        <v>77</v>
      </c>
      <c r="K27" s="101"/>
      <c r="L27" s="101"/>
    </row>
    <row r="28" spans="1:12" ht="17.25" customHeight="1">
      <c r="B28" s="1" t="s">
        <v>22</v>
      </c>
      <c r="C28" s="75" t="s">
        <v>28</v>
      </c>
      <c r="D28" s="75"/>
      <c r="E28" s="75"/>
      <c r="G28" s="75"/>
      <c r="H28" s="75"/>
      <c r="J28" s="83" t="s">
        <v>85</v>
      </c>
      <c r="K28" s="84"/>
      <c r="L28" s="84"/>
    </row>
    <row r="29" spans="1:12" ht="18.75" customHeight="1">
      <c r="B29" s="10" t="s">
        <v>23</v>
      </c>
      <c r="C29" s="101"/>
      <c r="D29" s="101"/>
      <c r="E29" s="101"/>
      <c r="G29" s="101"/>
      <c r="H29" s="101"/>
      <c r="J29" s="101"/>
      <c r="K29" s="101"/>
    </row>
  </sheetData>
  <mergeCells count="39">
    <mergeCell ref="C29:E29"/>
    <mergeCell ref="G29:H29"/>
    <mergeCell ref="J29:K29"/>
    <mergeCell ref="A23:L25"/>
    <mergeCell ref="A26:L26"/>
    <mergeCell ref="C27:E27"/>
    <mergeCell ref="G27:H27"/>
    <mergeCell ref="J27:L27"/>
    <mergeCell ref="C28:E28"/>
    <mergeCell ref="G28:H28"/>
    <mergeCell ref="J28:L28"/>
    <mergeCell ref="A19:L19"/>
    <mergeCell ref="A20:L20"/>
    <mergeCell ref="A21:E21"/>
    <mergeCell ref="F21:L21"/>
    <mergeCell ref="A22:E22"/>
    <mergeCell ref="F22:L22"/>
    <mergeCell ref="K17:L17"/>
    <mergeCell ref="B18:D18"/>
    <mergeCell ref="E18:F18"/>
    <mergeCell ref="G18:H18"/>
    <mergeCell ref="I18:J18"/>
    <mergeCell ref="K18:L18"/>
    <mergeCell ref="E6:L6"/>
    <mergeCell ref="A7:A9"/>
    <mergeCell ref="B7:B9"/>
    <mergeCell ref="C7:C9"/>
    <mergeCell ref="D7:D9"/>
    <mergeCell ref="E7:L7"/>
    <mergeCell ref="E8:F8"/>
    <mergeCell ref="G8:H8"/>
    <mergeCell ref="I8:J8"/>
    <mergeCell ref="K8:L8"/>
    <mergeCell ref="E5:L5"/>
    <mergeCell ref="A1:L1"/>
    <mergeCell ref="E2:L2"/>
    <mergeCell ref="A3:B3"/>
    <mergeCell ref="E3:L3"/>
    <mergeCell ref="E4:L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>
      <selection sqref="A1:XFD1048576"/>
    </sheetView>
  </sheetViews>
  <sheetFormatPr defaultRowHeight="12.75"/>
  <cols>
    <col min="1" max="1" width="7.28515625" style="1" customWidth="1"/>
    <col min="2" max="2" width="31.140625" style="1" customWidth="1"/>
    <col min="3" max="3" width="12.42578125" style="1" customWidth="1"/>
    <col min="4" max="4" width="9.140625" style="1"/>
    <col min="5" max="5" width="10" style="1" customWidth="1"/>
    <col min="6" max="6" width="12.28515625" style="1" customWidth="1"/>
    <col min="7" max="7" width="10" style="1" customWidth="1"/>
    <col min="8" max="8" width="12.28515625" style="1" customWidth="1"/>
    <col min="9" max="9" width="11.28515625" style="1" customWidth="1"/>
    <col min="10" max="10" width="12.7109375" style="1" customWidth="1"/>
    <col min="11" max="12" width="9.5703125" style="1" customWidth="1"/>
    <col min="13" max="16384" width="9.140625" style="1"/>
  </cols>
  <sheetData>
    <row r="1" spans="1:12" ht="26.2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5.75" customHeight="1">
      <c r="A2" s="3" t="s">
        <v>1</v>
      </c>
      <c r="B2" s="3"/>
      <c r="C2" s="3"/>
      <c r="D2" s="9" t="s">
        <v>7</v>
      </c>
      <c r="E2" s="75" t="s">
        <v>13</v>
      </c>
      <c r="F2" s="75"/>
      <c r="G2" s="75"/>
      <c r="H2" s="75"/>
      <c r="I2" s="75"/>
      <c r="J2" s="75"/>
      <c r="K2" s="75"/>
      <c r="L2" s="75"/>
    </row>
    <row r="3" spans="1:12" ht="14.25" customHeight="1">
      <c r="A3" s="75" t="s">
        <v>14</v>
      </c>
      <c r="B3" s="75"/>
      <c r="C3" s="3"/>
      <c r="D3" s="9" t="s">
        <v>7</v>
      </c>
      <c r="E3" s="75" t="s">
        <v>80</v>
      </c>
      <c r="F3" s="75"/>
      <c r="G3" s="75"/>
      <c r="H3" s="75"/>
      <c r="I3" s="75"/>
      <c r="J3" s="75"/>
      <c r="K3" s="75"/>
      <c r="L3" s="75"/>
    </row>
    <row r="4" spans="1:12" ht="15" customHeight="1">
      <c r="A4" s="3" t="s">
        <v>2</v>
      </c>
      <c r="B4" s="3"/>
      <c r="C4" s="3"/>
      <c r="D4" s="9" t="s">
        <v>7</v>
      </c>
      <c r="E4" s="75" t="s">
        <v>81</v>
      </c>
      <c r="F4" s="75"/>
      <c r="G4" s="75"/>
      <c r="H4" s="75"/>
      <c r="I4" s="75"/>
      <c r="J4" s="75"/>
      <c r="K4" s="75"/>
      <c r="L4" s="75"/>
    </row>
    <row r="5" spans="1:12" ht="15.75" customHeight="1">
      <c r="A5" s="3" t="s">
        <v>3</v>
      </c>
      <c r="B5" s="3"/>
      <c r="C5" s="3"/>
      <c r="D5" s="9"/>
      <c r="E5" s="75"/>
      <c r="F5" s="75"/>
      <c r="G5" s="75"/>
      <c r="H5" s="75"/>
      <c r="I5" s="75"/>
      <c r="J5" s="75"/>
      <c r="K5" s="75"/>
      <c r="L5" s="75"/>
    </row>
    <row r="6" spans="1:12" ht="21" customHeight="1" thickBot="1">
      <c r="A6" s="12" t="s">
        <v>4</v>
      </c>
      <c r="B6" s="12"/>
      <c r="C6" s="3"/>
      <c r="D6" s="13" t="s">
        <v>7</v>
      </c>
      <c r="E6" s="110"/>
      <c r="F6" s="76"/>
      <c r="G6" s="76"/>
      <c r="H6" s="76"/>
      <c r="I6" s="76"/>
      <c r="J6" s="76"/>
      <c r="K6" s="76"/>
      <c r="L6" s="76"/>
    </row>
    <row r="7" spans="1:12" ht="25.5" customHeight="1" thickTop="1">
      <c r="A7" s="77" t="s">
        <v>5</v>
      </c>
      <c r="B7" s="78" t="s">
        <v>6</v>
      </c>
      <c r="C7" s="80" t="s">
        <v>11</v>
      </c>
      <c r="D7" s="78" t="s">
        <v>12</v>
      </c>
      <c r="E7" s="89" t="s">
        <v>17</v>
      </c>
      <c r="F7" s="90"/>
      <c r="G7" s="90"/>
      <c r="H7" s="90"/>
      <c r="I7" s="90"/>
      <c r="J7" s="90"/>
      <c r="K7" s="90"/>
      <c r="L7" s="91"/>
    </row>
    <row r="8" spans="1:12" ht="44.25" customHeight="1">
      <c r="A8" s="88"/>
      <c r="B8" s="69"/>
      <c r="C8" s="81"/>
      <c r="D8" s="69"/>
      <c r="E8" s="68" t="s">
        <v>91</v>
      </c>
      <c r="F8" s="69"/>
      <c r="G8" s="68" t="s">
        <v>92</v>
      </c>
      <c r="H8" s="69"/>
      <c r="I8" s="68" t="s">
        <v>93</v>
      </c>
      <c r="J8" s="69"/>
      <c r="K8" s="72"/>
      <c r="L8" s="73"/>
    </row>
    <row r="9" spans="1:12" ht="30.75" customHeight="1">
      <c r="A9" s="88"/>
      <c r="B9" s="69"/>
      <c r="C9" s="82"/>
      <c r="D9" s="69"/>
      <c r="E9" s="20" t="s">
        <v>8</v>
      </c>
      <c r="F9" s="20" t="s">
        <v>9</v>
      </c>
      <c r="G9" s="20" t="s">
        <v>8</v>
      </c>
      <c r="H9" s="20" t="s">
        <v>9</v>
      </c>
      <c r="I9" s="20" t="s">
        <v>8</v>
      </c>
      <c r="J9" s="20" t="s">
        <v>9</v>
      </c>
      <c r="K9" s="20"/>
      <c r="L9" s="14"/>
    </row>
    <row r="10" spans="1:12" ht="24" customHeight="1">
      <c r="A10" s="5">
        <v>1</v>
      </c>
      <c r="B10" s="6" t="s">
        <v>90</v>
      </c>
      <c r="C10" s="2">
        <v>6</v>
      </c>
      <c r="D10" s="2" t="s">
        <v>76</v>
      </c>
      <c r="E10" s="7">
        <v>330</v>
      </c>
      <c r="F10" s="7">
        <f>C10*E10</f>
        <v>1980</v>
      </c>
      <c r="G10" s="7">
        <v>335</v>
      </c>
      <c r="H10" s="7">
        <f>G10*C10</f>
        <v>2010</v>
      </c>
      <c r="I10" s="7">
        <v>340</v>
      </c>
      <c r="J10" s="7">
        <f>I10*C10</f>
        <v>2040</v>
      </c>
      <c r="K10" s="7"/>
      <c r="L10" s="8"/>
    </row>
    <row r="11" spans="1:12" ht="24" customHeight="1">
      <c r="A11" s="5">
        <v>2</v>
      </c>
      <c r="B11" s="6"/>
      <c r="C11" s="2"/>
      <c r="D11" s="2"/>
      <c r="E11" s="7"/>
      <c r="F11" s="7"/>
      <c r="G11" s="7"/>
      <c r="H11" s="7"/>
      <c r="I11" s="7"/>
      <c r="J11" s="7"/>
      <c r="K11" s="7"/>
      <c r="L11" s="8"/>
    </row>
    <row r="12" spans="1:12" ht="23.25" customHeight="1">
      <c r="A12" s="5">
        <v>3</v>
      </c>
      <c r="B12" s="6"/>
      <c r="C12" s="2"/>
      <c r="D12" s="2"/>
      <c r="E12" s="7"/>
      <c r="F12" s="7"/>
      <c r="G12" s="7"/>
      <c r="H12" s="7"/>
      <c r="I12" s="7"/>
      <c r="J12" s="7"/>
      <c r="K12" s="7"/>
      <c r="L12" s="8"/>
    </row>
    <row r="13" spans="1:12" ht="23.25" customHeight="1">
      <c r="A13" s="5">
        <v>4</v>
      </c>
      <c r="B13" s="6"/>
      <c r="C13" s="2"/>
      <c r="D13" s="2"/>
      <c r="E13" s="7"/>
      <c r="F13" s="7"/>
      <c r="G13" s="7"/>
      <c r="H13" s="7"/>
      <c r="I13" s="7"/>
      <c r="J13" s="7"/>
      <c r="K13" s="7"/>
      <c r="L13" s="8"/>
    </row>
    <row r="14" spans="1:12" ht="23.25" customHeight="1">
      <c r="A14" s="5">
        <v>5</v>
      </c>
      <c r="B14" s="6"/>
      <c r="C14" s="2"/>
      <c r="D14" s="2"/>
      <c r="E14" s="7"/>
      <c r="F14" s="7"/>
      <c r="G14" s="7"/>
      <c r="H14" s="7"/>
      <c r="I14" s="7"/>
      <c r="J14" s="7"/>
      <c r="K14" s="7"/>
      <c r="L14" s="8"/>
    </row>
    <row r="15" spans="1:12" ht="23.25" customHeight="1">
      <c r="A15" s="5">
        <v>6</v>
      </c>
      <c r="B15" s="6"/>
      <c r="C15" s="2"/>
      <c r="D15" s="2"/>
      <c r="E15" s="7"/>
      <c r="F15" s="7"/>
      <c r="G15" s="7"/>
      <c r="H15" s="7"/>
      <c r="I15" s="7"/>
      <c r="J15" s="7"/>
      <c r="K15" s="15">
        <f>E18+G18+I18</f>
        <v>6030</v>
      </c>
      <c r="L15" s="8"/>
    </row>
    <row r="16" spans="1:12" ht="23.25" customHeight="1">
      <c r="A16" s="5">
        <v>7</v>
      </c>
      <c r="B16" s="6"/>
      <c r="C16" s="2"/>
      <c r="D16" s="2"/>
      <c r="E16" s="7"/>
      <c r="F16" s="7"/>
      <c r="G16" s="7"/>
      <c r="H16" s="7"/>
      <c r="I16" s="7"/>
      <c r="J16" s="7"/>
      <c r="K16" s="7"/>
      <c r="L16" s="8"/>
    </row>
    <row r="17" spans="1:12" ht="23.25" customHeight="1">
      <c r="A17" s="5">
        <v>8</v>
      </c>
      <c r="B17" s="6"/>
      <c r="C17" s="2"/>
      <c r="D17" s="2"/>
      <c r="E17" s="7"/>
      <c r="F17" s="7"/>
      <c r="G17" s="7"/>
      <c r="H17" s="7"/>
      <c r="I17" s="7"/>
      <c r="J17" s="7"/>
      <c r="K17" s="92" t="s">
        <v>31</v>
      </c>
      <c r="L17" s="93"/>
    </row>
    <row r="18" spans="1:12" ht="25.5" customHeight="1" thickBot="1">
      <c r="A18" s="4"/>
      <c r="B18" s="63" t="s">
        <v>10</v>
      </c>
      <c r="C18" s="64"/>
      <c r="D18" s="65"/>
      <c r="E18" s="66">
        <f>F10+F11+F12+F13+F14+F15+F16+F17</f>
        <v>1980</v>
      </c>
      <c r="F18" s="67"/>
      <c r="G18" s="85">
        <f>H10+H11+H12+H13+H14+H15+H16+H17</f>
        <v>2010</v>
      </c>
      <c r="H18" s="86"/>
      <c r="I18" s="70">
        <f>J10+J11+J12+J13+J14+J15+J16+J17</f>
        <v>2040</v>
      </c>
      <c r="J18" s="87"/>
      <c r="K18" s="70">
        <f>(E18+G18+I18)/3</f>
        <v>2010</v>
      </c>
      <c r="L18" s="71"/>
    </row>
    <row r="19" spans="1:12" ht="7.5" customHeight="1" thickTop="1" thickBo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</row>
    <row r="20" spans="1:12" ht="21.75" customHeight="1" thickTop="1">
      <c r="A20" s="77" t="s">
        <v>16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9"/>
    </row>
    <row r="21" spans="1:12" ht="18.75" customHeight="1">
      <c r="A21" s="88" t="s">
        <v>18</v>
      </c>
      <c r="B21" s="69"/>
      <c r="C21" s="69"/>
      <c r="D21" s="69"/>
      <c r="E21" s="69"/>
      <c r="F21" s="69" t="s">
        <v>19</v>
      </c>
      <c r="G21" s="69"/>
      <c r="H21" s="69"/>
      <c r="I21" s="69"/>
      <c r="J21" s="69"/>
      <c r="K21" s="69"/>
      <c r="L21" s="95"/>
    </row>
    <row r="22" spans="1:12" ht="22.5" customHeight="1" thickBot="1">
      <c r="A22" s="98" t="str">
        <f>E8</f>
        <v xml:space="preserve">Nazoğlu Orman Ürünleri İnş. Nak. </v>
      </c>
      <c r="B22" s="99"/>
      <c r="C22" s="99"/>
      <c r="D22" s="99"/>
      <c r="E22" s="99"/>
      <c r="F22" s="96">
        <f>E18</f>
        <v>1980</v>
      </c>
      <c r="G22" s="96"/>
      <c r="H22" s="96"/>
      <c r="I22" s="96"/>
      <c r="J22" s="96"/>
      <c r="K22" s="96"/>
      <c r="L22" s="97"/>
    </row>
    <row r="23" spans="1:12" ht="13.5" customHeight="1" thickTop="1">
      <c r="A23" s="102" t="s">
        <v>33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</row>
    <row r="24" spans="1:12" ht="15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1:12" ht="9.7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ht="22.5" customHeight="1">
      <c r="A26" s="103" t="s">
        <v>20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1:12" ht="18" customHeight="1">
      <c r="B27" s="1" t="s">
        <v>21</v>
      </c>
      <c r="C27" s="75" t="s">
        <v>26</v>
      </c>
      <c r="D27" s="75"/>
      <c r="E27" s="75"/>
      <c r="G27" s="75" t="s">
        <v>27</v>
      </c>
      <c r="H27" s="75"/>
      <c r="J27" s="100" t="s">
        <v>77</v>
      </c>
      <c r="K27" s="101"/>
      <c r="L27" s="101"/>
    </row>
    <row r="28" spans="1:12" ht="17.25" customHeight="1">
      <c r="B28" s="1" t="s">
        <v>22</v>
      </c>
      <c r="C28" s="75" t="s">
        <v>28</v>
      </c>
      <c r="D28" s="75"/>
      <c r="E28" s="75"/>
      <c r="G28" s="75"/>
      <c r="H28" s="75"/>
      <c r="J28" s="83" t="s">
        <v>85</v>
      </c>
      <c r="K28" s="84"/>
      <c r="L28" s="84"/>
    </row>
    <row r="29" spans="1:12" ht="18.75" customHeight="1">
      <c r="B29" s="21" t="s">
        <v>23</v>
      </c>
      <c r="C29" s="101"/>
      <c r="D29" s="101"/>
      <c r="E29" s="101"/>
      <c r="G29" s="101"/>
      <c r="H29" s="101"/>
      <c r="J29" s="101"/>
      <c r="K29" s="101"/>
    </row>
  </sheetData>
  <mergeCells count="39">
    <mergeCell ref="E5:L5"/>
    <mergeCell ref="A1:L1"/>
    <mergeCell ref="E2:L2"/>
    <mergeCell ref="A3:B3"/>
    <mergeCell ref="E3:L3"/>
    <mergeCell ref="E4:L4"/>
    <mergeCell ref="E6:L6"/>
    <mergeCell ref="A7:A9"/>
    <mergeCell ref="B7:B9"/>
    <mergeCell ref="C7:C9"/>
    <mergeCell ref="D7:D9"/>
    <mergeCell ref="E7:L7"/>
    <mergeCell ref="E8:F8"/>
    <mergeCell ref="G8:H8"/>
    <mergeCell ref="I8:J8"/>
    <mergeCell ref="K8:L8"/>
    <mergeCell ref="K17:L17"/>
    <mergeCell ref="B18:D18"/>
    <mergeCell ref="E18:F18"/>
    <mergeCell ref="G18:H18"/>
    <mergeCell ref="I18:J18"/>
    <mergeCell ref="K18:L18"/>
    <mergeCell ref="A19:L19"/>
    <mergeCell ref="A20:L20"/>
    <mergeCell ref="A21:E21"/>
    <mergeCell ref="F21:L21"/>
    <mergeCell ref="A22:E22"/>
    <mergeCell ref="F22:L22"/>
    <mergeCell ref="C29:E29"/>
    <mergeCell ref="G29:H29"/>
    <mergeCell ref="J29:K29"/>
    <mergeCell ref="A23:L25"/>
    <mergeCell ref="A26:L26"/>
    <mergeCell ref="C27:E27"/>
    <mergeCell ref="G27:H27"/>
    <mergeCell ref="J27:L27"/>
    <mergeCell ref="C28:E28"/>
    <mergeCell ref="G28:H28"/>
    <mergeCell ref="J28:L2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opLeftCell="A4" workbookViewId="0">
      <selection activeCell="A4" sqref="A1:XFD1048576"/>
    </sheetView>
  </sheetViews>
  <sheetFormatPr defaultRowHeight="12.75"/>
  <cols>
    <col min="1" max="1" width="7.28515625" style="1" customWidth="1"/>
    <col min="2" max="2" width="31.140625" style="1" customWidth="1"/>
    <col min="3" max="3" width="12.42578125" style="1" customWidth="1"/>
    <col min="4" max="4" width="9.140625" style="1"/>
    <col min="5" max="5" width="10" style="1" customWidth="1"/>
    <col min="6" max="6" width="12.28515625" style="1" customWidth="1"/>
    <col min="7" max="7" width="10" style="1" customWidth="1"/>
    <col min="8" max="8" width="12.28515625" style="1" customWidth="1"/>
    <col min="9" max="9" width="11.28515625" style="1" customWidth="1"/>
    <col min="10" max="10" width="12.7109375" style="1" customWidth="1"/>
    <col min="11" max="12" width="9.5703125" style="1" customWidth="1"/>
    <col min="13" max="16384" width="9.140625" style="1"/>
  </cols>
  <sheetData>
    <row r="1" spans="1:12" ht="26.2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9.5" customHeight="1">
      <c r="A2" s="3" t="s">
        <v>1</v>
      </c>
      <c r="B2" s="3"/>
      <c r="C2" s="3"/>
      <c r="D2" s="9" t="s">
        <v>7</v>
      </c>
      <c r="E2" s="75" t="s">
        <v>13</v>
      </c>
      <c r="F2" s="75"/>
      <c r="G2" s="75"/>
      <c r="H2" s="75"/>
      <c r="I2" s="75"/>
      <c r="J2" s="75"/>
      <c r="K2" s="75"/>
      <c r="L2" s="75"/>
    </row>
    <row r="3" spans="1:12" ht="19.5" customHeight="1">
      <c r="A3" s="75" t="s">
        <v>14</v>
      </c>
      <c r="B3" s="75"/>
      <c r="C3" s="3"/>
      <c r="D3" s="9" t="s">
        <v>7</v>
      </c>
      <c r="E3" s="75" t="s">
        <v>78</v>
      </c>
      <c r="F3" s="75"/>
      <c r="G3" s="75"/>
      <c r="H3" s="75"/>
      <c r="I3" s="75"/>
      <c r="J3" s="75"/>
      <c r="K3" s="75"/>
      <c r="L3" s="75"/>
    </row>
    <row r="4" spans="1:12" ht="19.5" customHeight="1">
      <c r="A4" s="3" t="s">
        <v>2</v>
      </c>
      <c r="B4" s="3"/>
      <c r="C4" s="3"/>
      <c r="D4" s="9" t="s">
        <v>7</v>
      </c>
      <c r="E4" s="75" t="s">
        <v>79</v>
      </c>
      <c r="F4" s="75"/>
      <c r="G4" s="75"/>
      <c r="H4" s="75"/>
      <c r="I4" s="75"/>
      <c r="J4" s="75"/>
      <c r="K4" s="75"/>
      <c r="L4" s="75"/>
    </row>
    <row r="5" spans="1:12" ht="19.5" customHeight="1" thickBot="1">
      <c r="A5" s="3" t="s">
        <v>3</v>
      </c>
      <c r="B5" s="3"/>
      <c r="C5" s="3"/>
      <c r="D5" s="9"/>
      <c r="E5" s="75"/>
      <c r="F5" s="75"/>
      <c r="G5" s="75"/>
      <c r="H5" s="75"/>
      <c r="I5" s="75"/>
      <c r="J5" s="75"/>
      <c r="K5" s="75"/>
      <c r="L5" s="75"/>
    </row>
    <row r="6" spans="1:12" ht="25.5" customHeight="1" thickTop="1">
      <c r="A6" s="77" t="s">
        <v>5</v>
      </c>
      <c r="B6" s="78" t="s">
        <v>6</v>
      </c>
      <c r="C6" s="80" t="s">
        <v>11</v>
      </c>
      <c r="D6" s="78" t="s">
        <v>12</v>
      </c>
      <c r="E6" s="89" t="s">
        <v>17</v>
      </c>
      <c r="F6" s="90"/>
      <c r="G6" s="90"/>
      <c r="H6" s="90"/>
      <c r="I6" s="90"/>
      <c r="J6" s="90"/>
      <c r="K6" s="90"/>
      <c r="L6" s="91"/>
    </row>
    <row r="7" spans="1:12" ht="44.25" customHeight="1">
      <c r="A7" s="88"/>
      <c r="B7" s="69"/>
      <c r="C7" s="81"/>
      <c r="D7" s="69"/>
      <c r="E7" s="68" t="s">
        <v>97</v>
      </c>
      <c r="F7" s="69"/>
      <c r="G7" s="68" t="s">
        <v>101</v>
      </c>
      <c r="H7" s="69"/>
      <c r="I7" s="68" t="s">
        <v>98</v>
      </c>
      <c r="J7" s="69"/>
      <c r="K7" s="72"/>
      <c r="L7" s="73"/>
    </row>
    <row r="8" spans="1:12" ht="30.75" customHeight="1">
      <c r="A8" s="88"/>
      <c r="B8" s="69"/>
      <c r="C8" s="82"/>
      <c r="D8" s="69"/>
      <c r="E8" s="24" t="s">
        <v>8</v>
      </c>
      <c r="F8" s="24" t="s">
        <v>9</v>
      </c>
      <c r="G8" s="24" t="s">
        <v>8</v>
      </c>
      <c r="H8" s="24" t="s">
        <v>9</v>
      </c>
      <c r="I8" s="24" t="s">
        <v>8</v>
      </c>
      <c r="J8" s="24" t="s">
        <v>9</v>
      </c>
      <c r="K8" s="24"/>
      <c r="L8" s="14"/>
    </row>
    <row r="9" spans="1:12" ht="24" customHeight="1">
      <c r="A9" s="5">
        <v>1</v>
      </c>
      <c r="B9" s="6" t="s">
        <v>94</v>
      </c>
      <c r="C9" s="2">
        <v>4</v>
      </c>
      <c r="D9" s="2" t="s">
        <v>25</v>
      </c>
      <c r="E9" s="7">
        <v>180</v>
      </c>
      <c r="F9" s="7">
        <f>E9*C9</f>
        <v>720</v>
      </c>
      <c r="G9" s="7">
        <v>240</v>
      </c>
      <c r="H9" s="7">
        <f>C9*G9</f>
        <v>960</v>
      </c>
      <c r="I9" s="7">
        <v>225</v>
      </c>
      <c r="J9" s="7">
        <f>C9*I9</f>
        <v>900</v>
      </c>
      <c r="K9" s="7"/>
      <c r="L9" s="8"/>
    </row>
    <row r="10" spans="1:12" ht="24" customHeight="1">
      <c r="A10" s="5">
        <v>2</v>
      </c>
      <c r="B10" s="6" t="s">
        <v>95</v>
      </c>
      <c r="C10" s="2">
        <v>48</v>
      </c>
      <c r="D10" s="2" t="s">
        <v>75</v>
      </c>
      <c r="E10" s="7">
        <v>9</v>
      </c>
      <c r="F10" s="7">
        <f>E10*C10</f>
        <v>432</v>
      </c>
      <c r="G10" s="7">
        <v>14</v>
      </c>
      <c r="H10" s="7">
        <f>C10*G10</f>
        <v>672</v>
      </c>
      <c r="I10" s="7">
        <v>12</v>
      </c>
      <c r="J10" s="7">
        <f>C10*I10</f>
        <v>576</v>
      </c>
      <c r="K10" s="7"/>
      <c r="L10" s="8"/>
    </row>
    <row r="11" spans="1:12" ht="23.25" customHeight="1">
      <c r="A11" s="5">
        <v>3</v>
      </c>
      <c r="B11" s="6" t="s">
        <v>99</v>
      </c>
      <c r="C11" s="2">
        <v>160</v>
      </c>
      <c r="D11" s="2" t="s">
        <v>100</v>
      </c>
      <c r="E11" s="7">
        <v>3</v>
      </c>
      <c r="F11" s="7">
        <f>C11*E11</f>
        <v>480</v>
      </c>
      <c r="G11" s="7">
        <v>3.2</v>
      </c>
      <c r="H11" s="7">
        <f>C11*G11</f>
        <v>512</v>
      </c>
      <c r="I11" s="7">
        <v>3</v>
      </c>
      <c r="J11" s="7">
        <f>C11*I11</f>
        <v>480</v>
      </c>
      <c r="K11" s="7"/>
      <c r="L11" s="8"/>
    </row>
    <row r="12" spans="1:12" ht="23.25" customHeight="1">
      <c r="A12" s="5">
        <v>4</v>
      </c>
      <c r="B12" s="6" t="s">
        <v>96</v>
      </c>
      <c r="C12" s="2">
        <v>7</v>
      </c>
      <c r="D12" s="2" t="s">
        <v>76</v>
      </c>
      <c r="E12" s="7">
        <v>30</v>
      </c>
      <c r="F12" s="7">
        <f>C12*E12</f>
        <v>210</v>
      </c>
      <c r="G12" s="7">
        <v>35</v>
      </c>
      <c r="H12" s="7">
        <f>C12*G12</f>
        <v>245</v>
      </c>
      <c r="I12" s="7">
        <v>32</v>
      </c>
      <c r="J12" s="7">
        <f>C12*I12</f>
        <v>224</v>
      </c>
      <c r="K12" s="15">
        <f>E14+G14+I14</f>
        <v>6411</v>
      </c>
      <c r="L12" s="8"/>
    </row>
    <row r="13" spans="1:12" ht="23.25" customHeight="1">
      <c r="A13" s="5"/>
      <c r="B13" s="6"/>
      <c r="C13" s="2"/>
      <c r="D13" s="2"/>
      <c r="E13" s="7"/>
      <c r="F13" s="7"/>
      <c r="G13" s="7"/>
      <c r="H13" s="7"/>
      <c r="I13" s="7"/>
      <c r="J13" s="7"/>
      <c r="K13" s="92" t="s">
        <v>31</v>
      </c>
      <c r="L13" s="93"/>
    </row>
    <row r="14" spans="1:12" ht="25.5" customHeight="1" thickBot="1">
      <c r="A14" s="4"/>
      <c r="B14" s="63" t="s">
        <v>10</v>
      </c>
      <c r="C14" s="64"/>
      <c r="D14" s="65"/>
      <c r="E14" s="66">
        <f>F9+F10+F11+F12+F13</f>
        <v>1842</v>
      </c>
      <c r="F14" s="67"/>
      <c r="G14" s="85">
        <f>H9+H10+H11+H12</f>
        <v>2389</v>
      </c>
      <c r="H14" s="86"/>
      <c r="I14" s="70">
        <f>J9+J10+J11+J12</f>
        <v>2180</v>
      </c>
      <c r="J14" s="87"/>
      <c r="K14" s="70">
        <f>(E14+G14+I14)/3</f>
        <v>2137</v>
      </c>
      <c r="L14" s="71"/>
    </row>
    <row r="15" spans="1:12" ht="7.5" customHeight="1" thickTop="1" thickBo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</row>
    <row r="16" spans="1:12" ht="21.75" customHeight="1" thickTop="1">
      <c r="A16" s="77" t="s">
        <v>16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9"/>
    </row>
    <row r="17" spans="1:12" ht="18.75" customHeight="1">
      <c r="A17" s="88" t="s">
        <v>18</v>
      </c>
      <c r="B17" s="69"/>
      <c r="C17" s="69"/>
      <c r="D17" s="69"/>
      <c r="E17" s="69"/>
      <c r="F17" s="69" t="s">
        <v>19</v>
      </c>
      <c r="G17" s="69"/>
      <c r="H17" s="69"/>
      <c r="I17" s="69"/>
      <c r="J17" s="69"/>
      <c r="K17" s="69"/>
      <c r="L17" s="95"/>
    </row>
    <row r="18" spans="1:12" ht="22.5" customHeight="1" thickBot="1">
      <c r="A18" s="98" t="str">
        <f>E7</f>
        <v>Gümüştekin İnş. San.</v>
      </c>
      <c r="B18" s="99"/>
      <c r="C18" s="99"/>
      <c r="D18" s="99"/>
      <c r="E18" s="99"/>
      <c r="F18" s="96">
        <f>E14</f>
        <v>1842</v>
      </c>
      <c r="G18" s="96"/>
      <c r="H18" s="96"/>
      <c r="I18" s="96"/>
      <c r="J18" s="96"/>
      <c r="K18" s="96"/>
      <c r="L18" s="97"/>
    </row>
    <row r="19" spans="1:12" ht="13.5" customHeight="1" thickTop="1">
      <c r="A19" s="102" t="s">
        <v>33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1:12" ht="1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</row>
    <row r="21" spans="1:12" ht="9.7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1:12" ht="22.5" customHeight="1">
      <c r="A22" s="103" t="s">
        <v>20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1:12" ht="18" customHeight="1">
      <c r="B23" s="1" t="s">
        <v>21</v>
      </c>
      <c r="C23" s="75" t="s">
        <v>26</v>
      </c>
      <c r="D23" s="75"/>
      <c r="E23" s="75"/>
      <c r="G23" s="75" t="s">
        <v>27</v>
      </c>
      <c r="H23" s="75"/>
      <c r="J23" s="101" t="s">
        <v>77</v>
      </c>
      <c r="K23" s="101"/>
      <c r="L23" s="101"/>
    </row>
    <row r="24" spans="1:12" ht="17.25" customHeight="1">
      <c r="B24" s="1" t="s">
        <v>22</v>
      </c>
      <c r="C24" s="75" t="s">
        <v>28</v>
      </c>
      <c r="D24" s="75"/>
      <c r="E24" s="75"/>
      <c r="G24" s="75"/>
      <c r="H24" s="75"/>
      <c r="J24" s="84" t="s">
        <v>85</v>
      </c>
      <c r="K24" s="84"/>
      <c r="L24" s="84"/>
    </row>
    <row r="25" spans="1:12" ht="18.75" customHeight="1">
      <c r="B25" s="25" t="s">
        <v>23</v>
      </c>
      <c r="C25" s="101"/>
      <c r="D25" s="101"/>
      <c r="E25" s="101"/>
      <c r="G25" s="101"/>
      <c r="H25" s="101"/>
      <c r="J25" s="101"/>
      <c r="K25" s="101"/>
    </row>
  </sheetData>
  <mergeCells count="38">
    <mergeCell ref="E5:L5"/>
    <mergeCell ref="A1:L1"/>
    <mergeCell ref="E2:L2"/>
    <mergeCell ref="A3:B3"/>
    <mergeCell ref="E3:L3"/>
    <mergeCell ref="E4:L4"/>
    <mergeCell ref="A6:A8"/>
    <mergeCell ref="B6:B8"/>
    <mergeCell ref="C6:C8"/>
    <mergeCell ref="D6:D8"/>
    <mergeCell ref="E6:L6"/>
    <mergeCell ref="E7:F7"/>
    <mergeCell ref="G7:H7"/>
    <mergeCell ref="I7:J7"/>
    <mergeCell ref="K7:L7"/>
    <mergeCell ref="K13:L13"/>
    <mergeCell ref="B14:D14"/>
    <mergeCell ref="E14:F14"/>
    <mergeCell ref="G14:H14"/>
    <mergeCell ref="I14:J14"/>
    <mergeCell ref="K14:L14"/>
    <mergeCell ref="A15:L15"/>
    <mergeCell ref="A16:L16"/>
    <mergeCell ref="A17:E17"/>
    <mergeCell ref="F17:L17"/>
    <mergeCell ref="A18:E18"/>
    <mergeCell ref="F18:L18"/>
    <mergeCell ref="C25:E25"/>
    <mergeCell ref="G25:H25"/>
    <mergeCell ref="J25:K25"/>
    <mergeCell ref="A19:L21"/>
    <mergeCell ref="A22:L22"/>
    <mergeCell ref="C23:E23"/>
    <mergeCell ref="G23:H23"/>
    <mergeCell ref="J23:L23"/>
    <mergeCell ref="C24:E24"/>
    <mergeCell ref="G24:H24"/>
    <mergeCell ref="J24:L2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O16" sqref="O16"/>
    </sheetView>
  </sheetViews>
  <sheetFormatPr defaultRowHeight="12.75"/>
  <cols>
    <col min="1" max="1" width="7.28515625" style="1" customWidth="1"/>
    <col min="2" max="2" width="31.140625" style="1" customWidth="1"/>
    <col min="3" max="3" width="12.42578125" style="1" customWidth="1"/>
    <col min="4" max="4" width="9.140625" style="1"/>
    <col min="5" max="5" width="10" style="1" customWidth="1"/>
    <col min="6" max="6" width="12.28515625" style="1" customWidth="1"/>
    <col min="7" max="7" width="10" style="1" customWidth="1"/>
    <col min="8" max="8" width="12.28515625" style="1" customWidth="1"/>
    <col min="9" max="9" width="11.28515625" style="1" customWidth="1"/>
    <col min="10" max="10" width="12.7109375" style="1" customWidth="1"/>
    <col min="11" max="12" width="9.5703125" style="1" customWidth="1"/>
    <col min="13" max="16384" width="9.140625" style="1"/>
  </cols>
  <sheetData>
    <row r="1" spans="1:12" ht="26.2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9.5" customHeight="1">
      <c r="A2" s="3" t="s">
        <v>1</v>
      </c>
      <c r="B2" s="3"/>
      <c r="C2" s="3"/>
      <c r="D2" s="9" t="s">
        <v>7</v>
      </c>
      <c r="E2" s="75" t="s">
        <v>13</v>
      </c>
      <c r="F2" s="75"/>
      <c r="G2" s="75"/>
      <c r="H2" s="75"/>
      <c r="I2" s="75"/>
      <c r="J2" s="75"/>
      <c r="K2" s="75"/>
      <c r="L2" s="75"/>
    </row>
    <row r="3" spans="1:12" ht="19.5" customHeight="1">
      <c r="A3" s="75" t="s">
        <v>14</v>
      </c>
      <c r="B3" s="75"/>
      <c r="C3" s="3"/>
      <c r="D3" s="9" t="s">
        <v>7</v>
      </c>
      <c r="E3" s="75" t="s">
        <v>78</v>
      </c>
      <c r="F3" s="75"/>
      <c r="G3" s="75"/>
      <c r="H3" s="75"/>
      <c r="I3" s="75"/>
      <c r="J3" s="75"/>
      <c r="K3" s="75"/>
      <c r="L3" s="75"/>
    </row>
    <row r="4" spans="1:12" ht="19.5" customHeight="1">
      <c r="A4" s="3" t="s">
        <v>2</v>
      </c>
      <c r="B4" s="3"/>
      <c r="C4" s="3"/>
      <c r="D4" s="9" t="s">
        <v>7</v>
      </c>
      <c r="E4" s="75" t="s">
        <v>79</v>
      </c>
      <c r="F4" s="75"/>
      <c r="G4" s="75"/>
      <c r="H4" s="75"/>
      <c r="I4" s="75"/>
      <c r="J4" s="75"/>
      <c r="K4" s="75"/>
      <c r="L4" s="75"/>
    </row>
    <row r="5" spans="1:12" ht="19.5" customHeight="1" thickBot="1">
      <c r="A5" s="3" t="s">
        <v>3</v>
      </c>
      <c r="B5" s="3"/>
      <c r="C5" s="3"/>
      <c r="D5" s="9"/>
      <c r="E5" s="75"/>
      <c r="F5" s="75"/>
      <c r="G5" s="75"/>
      <c r="H5" s="75"/>
      <c r="I5" s="75"/>
      <c r="J5" s="75"/>
      <c r="K5" s="75"/>
      <c r="L5" s="75"/>
    </row>
    <row r="6" spans="1:12" ht="25.5" customHeight="1" thickTop="1">
      <c r="A6" s="77" t="s">
        <v>5</v>
      </c>
      <c r="B6" s="78" t="s">
        <v>6</v>
      </c>
      <c r="C6" s="80" t="s">
        <v>11</v>
      </c>
      <c r="D6" s="78" t="s">
        <v>12</v>
      </c>
      <c r="E6" s="89" t="s">
        <v>17</v>
      </c>
      <c r="F6" s="90"/>
      <c r="G6" s="90"/>
      <c r="H6" s="90"/>
      <c r="I6" s="90"/>
      <c r="J6" s="90"/>
      <c r="K6" s="90"/>
      <c r="L6" s="91"/>
    </row>
    <row r="7" spans="1:12" ht="44.25" customHeight="1">
      <c r="A7" s="88"/>
      <c r="B7" s="69"/>
      <c r="C7" s="81"/>
      <c r="D7" s="69"/>
      <c r="E7" s="68" t="s">
        <v>103</v>
      </c>
      <c r="F7" s="69"/>
      <c r="G7" s="68" t="s">
        <v>104</v>
      </c>
      <c r="H7" s="69"/>
      <c r="I7" s="68" t="s">
        <v>105</v>
      </c>
      <c r="J7" s="69"/>
      <c r="K7" s="72"/>
      <c r="L7" s="73"/>
    </row>
    <row r="8" spans="1:12" ht="30.75" customHeight="1">
      <c r="A8" s="88"/>
      <c r="B8" s="69"/>
      <c r="C8" s="82"/>
      <c r="D8" s="69"/>
      <c r="E8" s="27" t="s">
        <v>8</v>
      </c>
      <c r="F8" s="27" t="s">
        <v>9</v>
      </c>
      <c r="G8" s="27" t="s">
        <v>8</v>
      </c>
      <c r="H8" s="27" t="s">
        <v>9</v>
      </c>
      <c r="I8" s="27" t="s">
        <v>8</v>
      </c>
      <c r="J8" s="27" t="s">
        <v>9</v>
      </c>
      <c r="K8" s="27"/>
      <c r="L8" s="14"/>
    </row>
    <row r="9" spans="1:12" ht="24" customHeight="1">
      <c r="A9" s="5">
        <v>1</v>
      </c>
      <c r="B9" s="6" t="s">
        <v>90</v>
      </c>
      <c r="C9" s="2">
        <v>2.5</v>
      </c>
      <c r="D9" s="23" t="s">
        <v>102</v>
      </c>
      <c r="E9" s="7">
        <v>320</v>
      </c>
      <c r="F9" s="7">
        <f>E9*C9</f>
        <v>800</v>
      </c>
      <c r="G9" s="7">
        <v>350</v>
      </c>
      <c r="H9" s="7">
        <f>C9*G9</f>
        <v>875</v>
      </c>
      <c r="I9" s="7">
        <v>400</v>
      </c>
      <c r="J9" s="7">
        <f>C9*I9</f>
        <v>1000</v>
      </c>
      <c r="K9" s="7"/>
      <c r="L9" s="8"/>
    </row>
    <row r="10" spans="1:12" ht="23.25" customHeight="1">
      <c r="A10" s="5"/>
      <c r="B10" s="6"/>
      <c r="C10" s="2"/>
      <c r="D10" s="2"/>
      <c r="E10" s="7"/>
      <c r="F10" s="7"/>
      <c r="G10" s="7"/>
      <c r="H10" s="7"/>
      <c r="I10" s="7"/>
      <c r="J10" s="7"/>
      <c r="K10" s="92" t="s">
        <v>31</v>
      </c>
      <c r="L10" s="93"/>
    </row>
    <row r="11" spans="1:12" ht="25.5" customHeight="1" thickBot="1">
      <c r="A11" s="4"/>
      <c r="B11" s="63" t="s">
        <v>10</v>
      </c>
      <c r="C11" s="64"/>
      <c r="D11" s="65"/>
      <c r="E11" s="66">
        <f>F9</f>
        <v>800</v>
      </c>
      <c r="F11" s="67"/>
      <c r="G11" s="85">
        <f>H9</f>
        <v>875</v>
      </c>
      <c r="H11" s="86"/>
      <c r="I11" s="70">
        <f>J9</f>
        <v>1000</v>
      </c>
      <c r="J11" s="87"/>
      <c r="K11" s="70">
        <f>(E11+G11+I11)/3</f>
        <v>891.66666666666663</v>
      </c>
      <c r="L11" s="71"/>
    </row>
    <row r="12" spans="1:12" ht="7.5" customHeight="1" thickTop="1" thickBo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</row>
    <row r="13" spans="1:12" ht="21.75" customHeight="1" thickTop="1">
      <c r="A13" s="77" t="s">
        <v>16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9"/>
    </row>
    <row r="14" spans="1:12" ht="18.75" customHeight="1">
      <c r="A14" s="88" t="s">
        <v>18</v>
      </c>
      <c r="B14" s="69"/>
      <c r="C14" s="69"/>
      <c r="D14" s="69"/>
      <c r="E14" s="69"/>
      <c r="F14" s="69" t="s">
        <v>19</v>
      </c>
      <c r="G14" s="69"/>
      <c r="H14" s="69"/>
      <c r="I14" s="69"/>
      <c r="J14" s="69"/>
      <c r="K14" s="69"/>
      <c r="L14" s="95"/>
    </row>
    <row r="15" spans="1:12" ht="22.5" customHeight="1" thickBot="1">
      <c r="A15" s="98" t="str">
        <f>E7</f>
        <v>Saysallar Orman Ürünleri</v>
      </c>
      <c r="B15" s="99"/>
      <c r="C15" s="99"/>
      <c r="D15" s="99"/>
      <c r="E15" s="99"/>
      <c r="F15" s="96">
        <f>E11</f>
        <v>800</v>
      </c>
      <c r="G15" s="96"/>
      <c r="H15" s="96"/>
      <c r="I15" s="96"/>
      <c r="J15" s="96"/>
      <c r="K15" s="96"/>
      <c r="L15" s="97"/>
    </row>
    <row r="16" spans="1:12" ht="13.5" customHeight="1" thickTop="1">
      <c r="A16" s="102" t="s">
        <v>33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ht="1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2" ht="9.75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ht="22.5" customHeight="1">
      <c r="A19" s="103" t="s">
        <v>20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1:12" ht="18" customHeight="1">
      <c r="B20" s="1" t="s">
        <v>21</v>
      </c>
      <c r="C20" s="75" t="s">
        <v>26</v>
      </c>
      <c r="D20" s="75"/>
      <c r="E20" s="75"/>
      <c r="G20" s="75" t="s">
        <v>27</v>
      </c>
      <c r="H20" s="75"/>
      <c r="J20" s="101" t="s">
        <v>77</v>
      </c>
      <c r="K20" s="101"/>
      <c r="L20" s="101"/>
    </row>
    <row r="21" spans="1:12" ht="17.25" customHeight="1">
      <c r="B21" s="1" t="s">
        <v>22</v>
      </c>
      <c r="C21" s="75" t="s">
        <v>28</v>
      </c>
      <c r="D21" s="75"/>
      <c r="E21" s="75"/>
      <c r="G21" s="75"/>
      <c r="H21" s="75"/>
      <c r="J21" s="84" t="s">
        <v>85</v>
      </c>
      <c r="K21" s="84"/>
      <c r="L21" s="84"/>
    </row>
    <row r="22" spans="1:12" ht="18.75" customHeight="1">
      <c r="B22" s="26" t="s">
        <v>23</v>
      </c>
      <c r="C22" s="101"/>
      <c r="D22" s="101"/>
      <c r="E22" s="101"/>
      <c r="G22" s="101"/>
      <c r="H22" s="101"/>
      <c r="J22" s="101"/>
      <c r="K22" s="101"/>
    </row>
  </sheetData>
  <mergeCells count="38">
    <mergeCell ref="C22:E22"/>
    <mergeCell ref="G22:H22"/>
    <mergeCell ref="J22:K22"/>
    <mergeCell ref="A16:L18"/>
    <mergeCell ref="A19:L19"/>
    <mergeCell ref="C20:E20"/>
    <mergeCell ref="G20:H20"/>
    <mergeCell ref="J20:L20"/>
    <mergeCell ref="C21:E21"/>
    <mergeCell ref="G21:H21"/>
    <mergeCell ref="J21:L21"/>
    <mergeCell ref="A12:L12"/>
    <mergeCell ref="A13:L13"/>
    <mergeCell ref="A14:E14"/>
    <mergeCell ref="F14:L14"/>
    <mergeCell ref="A15:E15"/>
    <mergeCell ref="F15:L15"/>
    <mergeCell ref="K10:L10"/>
    <mergeCell ref="B11:D11"/>
    <mergeCell ref="E11:F11"/>
    <mergeCell ref="G11:H11"/>
    <mergeCell ref="I11:J11"/>
    <mergeCell ref="K11:L11"/>
    <mergeCell ref="A6:A8"/>
    <mergeCell ref="B6:B8"/>
    <mergeCell ref="C6:C8"/>
    <mergeCell ref="D6:D8"/>
    <mergeCell ref="E6:L6"/>
    <mergeCell ref="E7:F7"/>
    <mergeCell ref="G7:H7"/>
    <mergeCell ref="I7:J7"/>
    <mergeCell ref="K7:L7"/>
    <mergeCell ref="E5:L5"/>
    <mergeCell ref="A1:L1"/>
    <mergeCell ref="E2:L2"/>
    <mergeCell ref="A3:B3"/>
    <mergeCell ref="E3:L3"/>
    <mergeCell ref="E4:L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13</vt:i4>
      </vt:variant>
    </vt:vector>
  </HeadingPairs>
  <TitlesOfParts>
    <vt:vector size="13" baseType="lpstr">
      <vt:lpstr>Ömer Mermer</vt:lpstr>
      <vt:lpstr>ulaşkuınlar</vt:lpstr>
      <vt:lpstr>toprak</vt:lpstr>
      <vt:lpstr>toprak 1</vt:lpstr>
      <vt:lpstr>Tuncer Yapı</vt:lpstr>
      <vt:lpstr>Şimşek</vt:lpstr>
      <vt:lpstr>Nazoğlu</vt:lpstr>
      <vt:lpstr>Gümüştekin</vt:lpstr>
      <vt:lpstr>saysallar</vt:lpstr>
      <vt:lpstr>Sayfa1</vt:lpstr>
      <vt:lpstr>Sayfa2</vt:lpstr>
      <vt:lpstr>İREM DEMİR DOĞRAMA</vt:lpstr>
      <vt:lpstr>jeneratör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exper</cp:lastModifiedBy>
  <cp:lastPrinted>2014-05-22T07:44:26Z</cp:lastPrinted>
  <dcterms:created xsi:type="dcterms:W3CDTF">1999-05-26T11:21:22Z</dcterms:created>
  <dcterms:modified xsi:type="dcterms:W3CDTF">2014-07-17T07:45:34Z</dcterms:modified>
</cp:coreProperties>
</file>